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לשנה '!$A$1:$E$51</definedName>
    <definedName name="_xlnm.Print_Area" localSheetId="2">'פרוט עמלות ניהול חיצוני לשנה'!$A$1:$H$46</definedName>
  </definedNames>
  <calcPr fullCalcOnLoad="1"/>
</workbook>
</file>

<file path=xl/sharedStrings.xml><?xml version="1.0" encoding="utf-8"?>
<sst xmlns="http://schemas.openxmlformats.org/spreadsheetml/2006/main" count="115" uniqueCount="84">
  <si>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</si>
  <si>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</si>
  <si>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</si>
  <si>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</si>
  <si>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</si>
  <si>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</si>
  <si>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</si>
  <si>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</si>
  <si>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</si>
  <si>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</si>
  <si>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</si>
  <si>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</si>
  <si>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</si>
  <si>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</si>
  <si>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</si>
  <si>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</si>
  <si>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</si>
  <si>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</si>
  <si>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</si>
  <si>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</si>
  <si>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</si>
  <si>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</si>
  <si>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</si>
  <si>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</si>
  <si>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</si>
  <si>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</si>
  <si>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</si>
  <si>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</si>
  <si>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</si>
  <si>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</si>
  <si>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</si>
  <si>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</si>
  <si>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</si>
  <si>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</si>
  <si>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</si>
  <si>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</si>
  <si>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</si>
  <si>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</si>
  <si>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</si>
  <si>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</si>
  <si>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</si>
  <si>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</si>
  <si>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</si>
  <si>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</si>
  <si>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</si>
  <si>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</si>
  <si>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</si>
  <si>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</si>
  <si>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</si>
  <si>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</si>
  <si>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</si>
  <si>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</si>
  <si>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</si>
  <si>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</si>
  <si>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</si>
  <si>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</si>
  <si>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</si>
  <si>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</si>
  <si>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</si>
  <si>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</si>
  <si>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</si>
  <si>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</si>
  <si>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</si>
  <si>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</si>
  <si>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</si>
  <si>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</si>
  <si>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</si>
  <si>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</si>
  <si>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</si>
  <si>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</si>
  <si>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</si>
  <si>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PICTET - EMERGING LOCAL CURREN</t>
  </si>
  <si>
    <t>T ROWE PRICE FUNDS SICAV - GLO</t>
  </si>
  <si>
    <t>CREDIT SUISSE NOVA</t>
  </si>
  <si>
    <t xml:space="preserve">  קופה 130 שובל- סך התשלומים ששולמו בגין כל סוג של הוצאה ישירה לשנה המסתיימת ביום: 31/12/2014 </t>
  </si>
  <si>
    <t>ברוקר א</t>
  </si>
  <si>
    <t>ISHARES</t>
  </si>
  <si>
    <t>SPDR</t>
  </si>
  <si>
    <t>פסגות</t>
  </si>
  <si>
    <t>WISDOMTREE</t>
  </si>
  <si>
    <t>POWERSHARES</t>
  </si>
  <si>
    <t>VANGUARD</t>
  </si>
  <si>
    <t>EGSHARES EMERGING MARKETS</t>
  </si>
  <si>
    <t>INDUSTRIAL SELECT SECTOR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</si>
</sst>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71" fontId="0" fillId="0" borderId="0" xfId="33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rightToLeft="1" tabSelected="1" zoomScalePageLayoutView="0" workbookViewId="0" topLeftCell="A1">
      <selection activeCell="C38" sqref="C38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0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2:7" ht="12.75">
      <c r="B1" s="31"/>
      <c r="C1" s="31" t="s">
        <v>74</v>
      </c>
      <c r="D1" s="31"/>
      <c r="E1" s="31"/>
      <c r="F1" s="39"/>
      <c r="G1" s="39"/>
    </row>
    <row r="2" spans="1:6" ht="25.5" customHeight="1">
      <c r="A2" s="3"/>
      <c r="B2" s="3"/>
      <c r="C2" s="4" t="s">
        <v>0</v>
      </c>
      <c r="D2" s="4"/>
      <c r="E2" s="16"/>
      <c r="F2" s="16"/>
    </row>
    <row r="3" spans="1:6" ht="12.75">
      <c r="A3" s="4"/>
      <c r="B3" s="26" t="s">
        <v>22</v>
      </c>
      <c r="C3" s="29">
        <f>SUM(C4:C5)</f>
        <v>26.259999999999998</v>
      </c>
      <c r="D3" s="11"/>
      <c r="E3" s="4"/>
      <c r="F3" s="4"/>
    </row>
    <row r="4" spans="1:6" ht="12.75">
      <c r="A4" s="4"/>
      <c r="B4" s="27" t="s">
        <v>28</v>
      </c>
      <c r="C4" s="20">
        <f>'פרוט עמלות והוצאות לשנה '!C4</f>
        <v>0</v>
      </c>
      <c r="D4" s="11"/>
      <c r="E4" s="4"/>
      <c r="F4" s="4"/>
    </row>
    <row r="5" spans="1:6" ht="12.75">
      <c r="A5" s="4"/>
      <c r="B5" s="27" t="s">
        <v>29</v>
      </c>
      <c r="C5" s="20">
        <f>'פרוט עמלות והוצאות לשנה '!C8</f>
        <v>26.259999999999998</v>
      </c>
      <c r="D5" s="11"/>
      <c r="E5" s="4"/>
      <c r="F5" s="4"/>
    </row>
    <row r="6" spans="1:6" ht="12.75">
      <c r="A6" s="4"/>
      <c r="B6" s="4"/>
      <c r="C6" s="20"/>
      <c r="D6" s="11"/>
      <c r="E6" s="4"/>
      <c r="F6" s="4"/>
    </row>
    <row r="7" spans="1:6" ht="12.75">
      <c r="A7" s="4"/>
      <c r="B7" s="26" t="s">
        <v>23</v>
      </c>
      <c r="C7" s="20">
        <f>SUM(C8:C9)</f>
        <v>17.787</v>
      </c>
      <c r="D7" s="11"/>
      <c r="E7" s="4"/>
      <c r="F7" s="4"/>
    </row>
    <row r="8" spans="1:6" ht="12.75">
      <c r="A8" s="4"/>
      <c r="B8" s="27" t="s">
        <v>30</v>
      </c>
      <c r="C8" s="20">
        <f>'פרוט עמלות והוצאות לשנה '!C15</f>
        <v>0</v>
      </c>
      <c r="D8" s="11"/>
      <c r="E8" s="4"/>
      <c r="F8" s="4"/>
    </row>
    <row r="9" spans="1:6" ht="12.75">
      <c r="A9" s="4"/>
      <c r="B9" s="27" t="s">
        <v>31</v>
      </c>
      <c r="C9" s="20">
        <f>'פרוט עמלות והוצאות לשנה '!C19</f>
        <v>17.787</v>
      </c>
      <c r="D9" s="11"/>
      <c r="E9" s="4"/>
      <c r="F9" s="4"/>
    </row>
    <row r="10" spans="1:6" ht="12.75">
      <c r="A10" s="4"/>
      <c r="B10" s="4"/>
      <c r="C10" s="20"/>
      <c r="D10" s="11"/>
      <c r="E10" s="4"/>
      <c r="F10" s="4"/>
    </row>
    <row r="11" spans="1:6" ht="12.75">
      <c r="A11" s="4"/>
      <c r="B11" s="4"/>
      <c r="C11" s="20"/>
      <c r="D11" s="11"/>
      <c r="E11" s="4"/>
      <c r="F11" s="4"/>
    </row>
    <row r="12" spans="1:6" ht="12.75">
      <c r="A12" s="4"/>
      <c r="B12" s="26" t="s">
        <v>32</v>
      </c>
      <c r="C12" s="20">
        <f>SUM(C13:C15)</f>
        <v>0</v>
      </c>
      <c r="D12" s="11"/>
      <c r="E12" s="4"/>
      <c r="F12" s="4"/>
    </row>
    <row r="13" spans="1:6" ht="25.5">
      <c r="A13" s="4"/>
      <c r="B13" s="27" t="s">
        <v>33</v>
      </c>
      <c r="C13" s="20">
        <f>'פרוט עמלות והוצאות לשנה '!C29</f>
        <v>0</v>
      </c>
      <c r="D13" s="11"/>
      <c r="E13" s="4"/>
      <c r="F13" s="4"/>
    </row>
    <row r="14" spans="1:6" ht="12.75">
      <c r="A14" s="4"/>
      <c r="B14" s="27" t="s">
        <v>34</v>
      </c>
      <c r="C14" s="20">
        <v>0</v>
      </c>
      <c r="D14" s="11"/>
      <c r="E14" s="4"/>
      <c r="F14" s="4"/>
    </row>
    <row r="15" spans="1:6" ht="12.75">
      <c r="A15" s="4"/>
      <c r="B15" s="27" t="s">
        <v>35</v>
      </c>
      <c r="C15" s="20">
        <f>'פרוט עמלות והוצאות לשנה '!C35</f>
        <v>0</v>
      </c>
      <c r="D15" s="11"/>
      <c r="E15" s="4"/>
      <c r="F15" s="4"/>
    </row>
    <row r="16" spans="1:6" ht="12.75">
      <c r="A16" s="4"/>
      <c r="B16" s="25"/>
      <c r="C16" s="20"/>
      <c r="D16" s="11"/>
      <c r="E16" s="4"/>
      <c r="F16" s="4"/>
    </row>
    <row r="17" spans="1:6" ht="12.75">
      <c r="A17" s="4"/>
      <c r="B17" s="26" t="s">
        <v>24</v>
      </c>
      <c r="C17" s="23">
        <f>SUM(C18:C25)</f>
        <v>60.132</v>
      </c>
      <c r="D17" s="11"/>
      <c r="E17" s="4"/>
      <c r="F17" s="4"/>
    </row>
    <row r="18" spans="1:6" ht="15" customHeight="1">
      <c r="A18" s="4"/>
      <c r="B18" s="27" t="s">
        <v>36</v>
      </c>
      <c r="C18" s="20">
        <v>0</v>
      </c>
      <c r="D18" s="11"/>
      <c r="E18" s="9"/>
      <c r="F18" s="9"/>
    </row>
    <row r="19" spans="1:6" ht="14.25" customHeight="1">
      <c r="A19" s="4"/>
      <c r="B19" s="27" t="s">
        <v>37</v>
      </c>
      <c r="C19" s="20">
        <v>0</v>
      </c>
      <c r="D19" s="11"/>
      <c r="E19" s="4"/>
      <c r="F19" s="4"/>
    </row>
    <row r="20" spans="1:6" ht="13.5" customHeight="1">
      <c r="A20" s="4"/>
      <c r="B20" s="27" t="s">
        <v>38</v>
      </c>
      <c r="C20" s="20">
        <f>'פרוט עמלות ניהול חיצוני לשנה'!C13</f>
        <v>0</v>
      </c>
      <c r="D20" s="11"/>
      <c r="E20" s="4"/>
      <c r="F20" s="4"/>
    </row>
    <row r="21" spans="1:6" ht="12.75">
      <c r="A21" s="4"/>
      <c r="B21" s="27" t="s">
        <v>39</v>
      </c>
      <c r="C21" s="20">
        <f>'פרוט עמלות ניהול חיצוני לשנה'!C19</f>
        <v>0</v>
      </c>
      <c r="D21" s="11"/>
      <c r="E21" s="4"/>
      <c r="F21" s="4"/>
    </row>
    <row r="22" spans="1:6" ht="12.75">
      <c r="A22" s="4"/>
      <c r="B22" s="27" t="s">
        <v>40</v>
      </c>
      <c r="C22" s="20">
        <f>'פרוט עמלות ניהול חיצוני לשנה'!C33</f>
        <v>-0.43</v>
      </c>
      <c r="D22" s="11"/>
      <c r="E22" s="4"/>
      <c r="F22" s="4"/>
    </row>
    <row r="23" spans="1:6" ht="12.75">
      <c r="A23" s="4"/>
      <c r="B23" s="27" t="s">
        <v>41</v>
      </c>
      <c r="C23" s="23">
        <f>'פרוט עמלות ניהול חיצוני לשנה'!C35</f>
        <v>45.114</v>
      </c>
      <c r="D23" s="11"/>
      <c r="E23" s="4"/>
      <c r="F23" s="4"/>
    </row>
    <row r="24" spans="1:6" ht="14.25" customHeight="1">
      <c r="A24" s="4"/>
      <c r="B24" s="27" t="s">
        <v>42</v>
      </c>
      <c r="C24" s="20">
        <f>'פרוט עמלות ניהול חיצוני לשנה'!C22</f>
        <v>0</v>
      </c>
      <c r="D24" s="11"/>
      <c r="E24" s="5"/>
      <c r="F24" s="5"/>
    </row>
    <row r="25" spans="1:6" ht="12.75">
      <c r="A25" s="4"/>
      <c r="B25" s="27" t="s">
        <v>43</v>
      </c>
      <c r="C25" s="20">
        <f>'פרוט עמלות ניהול חיצוני לשנה'!C26</f>
        <v>15.448</v>
      </c>
      <c r="D25" s="11"/>
      <c r="E25" s="5"/>
      <c r="F25" s="5"/>
    </row>
    <row r="26" spans="1:6" ht="12.75">
      <c r="A26" s="4"/>
      <c r="B26" s="26"/>
      <c r="C26" s="23"/>
      <c r="D26" s="11"/>
      <c r="E26" s="5"/>
      <c r="F26" s="5"/>
    </row>
    <row r="27" spans="1:6" ht="12.75">
      <c r="A27" s="4"/>
      <c r="B27" s="26" t="s">
        <v>25</v>
      </c>
      <c r="C27" s="20">
        <f>SUM(C28:C29)</f>
        <v>0</v>
      </c>
      <c r="D27" s="5"/>
      <c r="E27" s="5"/>
      <c r="F27" s="5"/>
    </row>
    <row r="28" spans="1:6" ht="12.75">
      <c r="A28" s="4"/>
      <c r="B28" s="27" t="s">
        <v>44</v>
      </c>
      <c r="C28" s="20">
        <f>'פרוט עמלות והוצאות לשנה '!C41</f>
        <v>0</v>
      </c>
      <c r="D28" s="12"/>
      <c r="E28" s="13"/>
      <c r="F28" s="13"/>
    </row>
    <row r="29" spans="1:6" ht="12.75">
      <c r="A29" s="4"/>
      <c r="B29" s="27" t="s">
        <v>45</v>
      </c>
      <c r="C29" s="20">
        <f>'פרוט עמלות והוצאות לשנה '!C47</f>
        <v>0</v>
      </c>
      <c r="D29" s="3"/>
      <c r="E29" s="11"/>
      <c r="F29" s="11"/>
    </row>
    <row r="30" ht="12.75">
      <c r="B30" s="26"/>
    </row>
    <row r="31" spans="2:3" ht="12.75">
      <c r="B31" s="26" t="s">
        <v>46</v>
      </c>
      <c r="C31" s="23">
        <f>C3+C7+C12+C17+C27</f>
        <v>104.179</v>
      </c>
    </row>
    <row r="32" ht="12.75">
      <c r="B32" s="26"/>
    </row>
    <row r="33" ht="12.75">
      <c r="B33" s="26" t="s">
        <v>26</v>
      </c>
    </row>
    <row r="34" spans="2:3" ht="25.5">
      <c r="B34" s="28" t="s">
        <v>47</v>
      </c>
      <c r="C34" s="2">
        <f>(C13+C17+C29)/C37</f>
        <v>0.0004817072682266424</v>
      </c>
    </row>
    <row r="35" spans="2:3" ht="12.75">
      <c r="B35" s="28" t="s">
        <v>27</v>
      </c>
      <c r="C35" s="2">
        <f>C31/C37</f>
        <v>0.0008345603255601573</v>
      </c>
    </row>
    <row r="36" ht="12.75">
      <c r="B36" s="26"/>
    </row>
    <row r="37" spans="2:3" ht="12.75">
      <c r="B37" s="26" t="s">
        <v>48</v>
      </c>
      <c r="C37" s="30">
        <v>124831</v>
      </c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zoomScalePageLayoutView="0" workbookViewId="0" topLeftCell="A16">
      <selection activeCell="C50" sqref="C50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39" t="s">
        <v>74</v>
      </c>
      <c r="B1" s="39"/>
      <c r="C1" s="39"/>
      <c r="D1" s="39"/>
      <c r="E1" s="39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6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0">
        <f>SUM(C5:C7)</f>
        <v>0</v>
      </c>
    </row>
    <row r="5" spans="2:3" s="3" customFormat="1" ht="12.75">
      <c r="B5" s="3" t="s">
        <v>75</v>
      </c>
      <c r="C5" s="19">
        <v>0</v>
      </c>
    </row>
    <row r="6" spans="2:3" s="3" customFormat="1" ht="12.75">
      <c r="B6" s="3" t="s">
        <v>4</v>
      </c>
      <c r="C6" s="19">
        <v>0</v>
      </c>
    </row>
    <row r="7" spans="2:3" s="3" customFormat="1" ht="12.75">
      <c r="B7" s="3" t="s">
        <v>10</v>
      </c>
      <c r="C7" s="19">
        <v>0</v>
      </c>
    </row>
    <row r="8" spans="1:3" s="3" customFormat="1" ht="12.75">
      <c r="A8" s="4"/>
      <c r="B8" s="4" t="s">
        <v>5</v>
      </c>
      <c r="C8" s="20">
        <f>SUM(C9:C11)</f>
        <v>26.259999999999998</v>
      </c>
    </row>
    <row r="9" spans="1:3" s="3" customFormat="1" ht="12.75">
      <c r="A9" s="4"/>
      <c r="B9" s="3" t="s">
        <v>69</v>
      </c>
      <c r="C9" s="19">
        <f>23235/1000</f>
        <v>23.235</v>
      </c>
    </row>
    <row r="10" spans="1:3" s="3" customFormat="1" ht="12.75">
      <c r="A10" s="4"/>
      <c r="B10" s="3" t="s">
        <v>70</v>
      </c>
      <c r="C10" s="19">
        <f>3025/1000</f>
        <v>3.025</v>
      </c>
    </row>
    <row r="11" spans="1:4" s="3" customFormat="1" ht="12.75">
      <c r="A11" s="4"/>
      <c r="B11" s="8" t="s">
        <v>10</v>
      </c>
      <c r="C11" s="19">
        <v>0</v>
      </c>
      <c r="D11" s="2"/>
    </row>
    <row r="12" spans="1:5" ht="12.75">
      <c r="A12" s="1"/>
      <c r="B12" s="1" t="s">
        <v>6</v>
      </c>
      <c r="C12" s="20">
        <f>C8+C4</f>
        <v>26.259999999999998</v>
      </c>
      <c r="D12" s="2"/>
      <c r="E12" s="4"/>
    </row>
    <row r="13" spans="1:5" ht="12.75">
      <c r="A13" s="1"/>
      <c r="B13" s="1"/>
      <c r="C13" s="20"/>
      <c r="D13" s="2"/>
      <c r="E13" s="4"/>
    </row>
    <row r="14" spans="1:4" s="3" customFormat="1" ht="12.75">
      <c r="A14" s="4"/>
      <c r="B14" s="4" t="s">
        <v>7</v>
      </c>
      <c r="C14" s="19"/>
      <c r="D14" s="11"/>
    </row>
    <row r="15" spans="1:4" s="3" customFormat="1" ht="12.75">
      <c r="A15" s="4"/>
      <c r="B15" s="4" t="s">
        <v>3</v>
      </c>
      <c r="C15" s="20">
        <f>SUM(C16:C18)</f>
        <v>0</v>
      </c>
      <c r="D15" s="11"/>
    </row>
    <row r="16" spans="2:4" s="3" customFormat="1" ht="12.75">
      <c r="B16" s="3" t="s">
        <v>8</v>
      </c>
      <c r="C16" s="19">
        <v>0</v>
      </c>
      <c r="D16" s="11"/>
    </row>
    <row r="17" spans="2:4" s="3" customFormat="1" ht="12.75">
      <c r="B17" s="3" t="s">
        <v>9</v>
      </c>
      <c r="C17" s="19">
        <v>0</v>
      </c>
      <c r="D17" s="11"/>
    </row>
    <row r="18" spans="2:4" s="3" customFormat="1" ht="12.75">
      <c r="B18" s="3" t="s">
        <v>10</v>
      </c>
      <c r="C18" s="19">
        <v>0</v>
      </c>
      <c r="D18" s="11"/>
    </row>
    <row r="19" spans="1:4" s="3" customFormat="1" ht="12.75">
      <c r="A19" s="4"/>
      <c r="B19" s="4" t="s">
        <v>5</v>
      </c>
      <c r="C19" s="20">
        <f>SUM(C20:C22)</f>
        <v>17.787</v>
      </c>
      <c r="D19" s="11"/>
    </row>
    <row r="20" spans="2:5" ht="12.75">
      <c r="B20" s="3" t="s">
        <v>69</v>
      </c>
      <c r="C20" s="19">
        <f>(10721+7066)/1000</f>
        <v>17.787</v>
      </c>
      <c r="D20" s="11"/>
      <c r="E20" s="3"/>
    </row>
    <row r="21" spans="2:4" s="3" customFormat="1" ht="12.75">
      <c r="B21" s="3" t="s">
        <v>9</v>
      </c>
      <c r="C21" s="19">
        <v>0</v>
      </c>
      <c r="D21" s="11"/>
    </row>
    <row r="22" spans="2:4" s="3" customFormat="1" ht="12.75">
      <c r="B22" s="3" t="s">
        <v>10</v>
      </c>
      <c r="C22" s="19">
        <v>0</v>
      </c>
      <c r="D22" s="11"/>
    </row>
    <row r="23" spans="1:5" s="3" customFormat="1" ht="12.75">
      <c r="A23" s="4"/>
      <c r="B23" s="4" t="s">
        <v>11</v>
      </c>
      <c r="C23" s="20">
        <f>C19+C15</f>
        <v>17.787</v>
      </c>
      <c r="D23" s="11"/>
      <c r="E23" s="4"/>
    </row>
    <row r="24" spans="1:5" s="3" customFormat="1" ht="12.75">
      <c r="A24" s="4"/>
      <c r="B24" s="4"/>
      <c r="C24" s="20"/>
      <c r="D24" s="11"/>
      <c r="E24" s="4"/>
    </row>
    <row r="25" spans="1:5" ht="12.75">
      <c r="A25" s="1"/>
      <c r="B25" s="1" t="s">
        <v>12</v>
      </c>
      <c r="C25" s="19"/>
      <c r="E25" s="3"/>
    </row>
    <row r="26" spans="1:5" ht="12.75">
      <c r="A26" s="1"/>
      <c r="B26" s="8" t="s">
        <v>51</v>
      </c>
      <c r="C26" s="19">
        <v>0</v>
      </c>
      <c r="E26" s="3"/>
    </row>
    <row r="27" spans="2:6" ht="12.75">
      <c r="B27" s="8" t="s">
        <v>52</v>
      </c>
      <c r="C27" s="21">
        <v>0</v>
      </c>
      <c r="E27" s="8"/>
      <c r="F27" s="15"/>
    </row>
    <row r="28" spans="2:5" ht="12.75">
      <c r="B28" s="15" t="s">
        <v>10</v>
      </c>
      <c r="C28" s="22">
        <v>0</v>
      </c>
      <c r="E28" s="7"/>
    </row>
    <row r="29" spans="1:5" ht="12.75">
      <c r="A29" s="1"/>
      <c r="B29" s="1" t="s">
        <v>50</v>
      </c>
      <c r="C29" s="20">
        <f>SUM(C26:C28)</f>
        <v>0</v>
      </c>
      <c r="D29" s="1"/>
      <c r="E29" s="4"/>
    </row>
    <row r="30" spans="1:5" ht="12.75">
      <c r="A30" s="1"/>
      <c r="B30" s="1"/>
      <c r="C30" s="20"/>
      <c r="D30" s="1"/>
      <c r="E30" s="4"/>
    </row>
    <row r="31" spans="1:3" s="3" customFormat="1" ht="12.75">
      <c r="A31" s="4"/>
      <c r="B31" s="4" t="s">
        <v>54</v>
      </c>
      <c r="C31" s="19"/>
    </row>
    <row r="32" spans="2:3" s="3" customFormat="1" ht="12.75">
      <c r="B32" s="8" t="s">
        <v>51</v>
      </c>
      <c r="C32" s="19">
        <v>0</v>
      </c>
    </row>
    <row r="33" spans="2:3" s="3" customFormat="1" ht="12.75">
      <c r="B33" s="8" t="s">
        <v>52</v>
      </c>
      <c r="C33" s="19">
        <v>0</v>
      </c>
    </row>
    <row r="34" spans="2:3" s="3" customFormat="1" ht="12.75">
      <c r="B34" s="3" t="s">
        <v>10</v>
      </c>
      <c r="C34" s="19">
        <v>0</v>
      </c>
    </row>
    <row r="35" spans="1:5" ht="12.75">
      <c r="A35" s="1"/>
      <c r="B35" s="1" t="s">
        <v>53</v>
      </c>
      <c r="C35" s="20">
        <f>SUM(C32:C34)</f>
        <v>0</v>
      </c>
      <c r="E35" s="4"/>
    </row>
    <row r="36" spans="1:5" ht="12.75">
      <c r="A36" s="1"/>
      <c r="B36" s="1"/>
      <c r="C36" s="20"/>
      <c r="E36" s="4"/>
    </row>
    <row r="37" spans="1:5" ht="12.75">
      <c r="A37" s="1"/>
      <c r="B37" s="4" t="s">
        <v>55</v>
      </c>
      <c r="C37" s="20"/>
      <c r="E37" s="4"/>
    </row>
    <row r="38" spans="1:5" ht="12.75">
      <c r="A38" s="1"/>
      <c r="B38" s="8" t="s">
        <v>51</v>
      </c>
      <c r="C38" s="21">
        <v>0</v>
      </c>
      <c r="E38" s="4"/>
    </row>
    <row r="39" spans="1:5" ht="12.75">
      <c r="A39" s="1"/>
      <c r="B39" s="8" t="s">
        <v>52</v>
      </c>
      <c r="C39" s="21">
        <v>0</v>
      </c>
      <c r="E39" s="4"/>
    </row>
    <row r="40" spans="1:5" ht="12.75">
      <c r="A40" s="1"/>
      <c r="B40" s="3" t="s">
        <v>10</v>
      </c>
      <c r="C40" s="21">
        <v>0</v>
      </c>
      <c r="E40" s="4"/>
    </row>
    <row r="41" spans="1:5" ht="12.75">
      <c r="A41" s="1"/>
      <c r="B41" s="1" t="s">
        <v>56</v>
      </c>
      <c r="C41" s="20">
        <f>SUM(C38:C40)</f>
        <v>0</v>
      </c>
      <c r="E41" s="4"/>
    </row>
    <row r="42" spans="1:5" ht="12.75">
      <c r="A42" s="1"/>
      <c r="B42" s="1"/>
      <c r="C42" s="20"/>
      <c r="E42" s="4"/>
    </row>
    <row r="43" spans="1:5" ht="12.75">
      <c r="A43" s="1"/>
      <c r="B43" s="4" t="s">
        <v>57</v>
      </c>
      <c r="C43" s="20"/>
      <c r="E43" s="4"/>
    </row>
    <row r="44" spans="1:5" ht="12.75">
      <c r="A44" s="1"/>
      <c r="B44" s="8" t="s">
        <v>51</v>
      </c>
      <c r="C44" s="21">
        <v>0</v>
      </c>
      <c r="E44" s="4"/>
    </row>
    <row r="45" spans="1:5" ht="12.75">
      <c r="A45" s="1"/>
      <c r="B45" s="8" t="s">
        <v>52</v>
      </c>
      <c r="C45" s="21">
        <v>0</v>
      </c>
      <c r="E45" s="4"/>
    </row>
    <row r="46" spans="1:5" ht="12.75">
      <c r="A46" s="1"/>
      <c r="B46" s="3" t="s">
        <v>10</v>
      </c>
      <c r="C46" s="21">
        <v>0</v>
      </c>
      <c r="E46" s="4"/>
    </row>
    <row r="47" spans="1:5" ht="12.75">
      <c r="A47" s="1"/>
      <c r="B47" s="1" t="s">
        <v>58</v>
      </c>
      <c r="C47" s="20">
        <f>SUM(C44:C46)</f>
        <v>0</v>
      </c>
      <c r="E47" s="4"/>
    </row>
    <row r="48" spans="1:5" ht="12.75">
      <c r="A48" s="1"/>
      <c r="B48" s="1"/>
      <c r="C48" s="20"/>
      <c r="E48" s="4"/>
    </row>
    <row r="49" spans="1:5" s="3" customFormat="1" ht="12.75">
      <c r="A49" s="4"/>
      <c r="B49" s="4" t="s">
        <v>59</v>
      </c>
      <c r="C49" s="20">
        <f>C12+C23+C29+C35+C41+C47</f>
        <v>44.047</v>
      </c>
      <c r="E49" s="13"/>
    </row>
    <row r="50" spans="1:5" s="3" customFormat="1" ht="12.75">
      <c r="A50" s="4"/>
      <c r="B50" s="4" t="s">
        <v>60</v>
      </c>
      <c r="C50" s="23">
        <f>'סך התשלומים ששולמו בגין כל סוג'!C37</f>
        <v>124831</v>
      </c>
      <c r="E50" s="11"/>
    </row>
    <row r="51" spans="2:3" ht="12.75">
      <c r="B51" s="4"/>
      <c r="C51" s="4" t="s">
        <v>15</v>
      </c>
    </row>
    <row r="52" ht="12.75">
      <c r="C52" s="17"/>
    </row>
    <row r="54" spans="3:4" ht="12.75">
      <c r="C54" s="3"/>
      <c r="D54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rightToLeft="1" zoomScalePageLayoutView="0" workbookViewId="0" topLeftCell="A15">
      <selection activeCell="A48" sqref="A48:IV64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39" t="s">
        <v>74</v>
      </c>
      <c r="B1" s="39"/>
      <c r="C1" s="39"/>
      <c r="D1" s="39"/>
      <c r="E1" s="39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6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9">
        <v>0</v>
      </c>
      <c r="D4" s="2"/>
      <c r="E4" s="24"/>
    </row>
    <row r="5" spans="2:5" s="3" customFormat="1" ht="12" customHeight="1">
      <c r="B5" s="8" t="s">
        <v>52</v>
      </c>
      <c r="C5" s="19">
        <v>0</v>
      </c>
      <c r="D5" s="2"/>
      <c r="E5" s="24"/>
    </row>
    <row r="6" spans="2:5" s="3" customFormat="1" ht="12" customHeight="1">
      <c r="B6" s="15" t="s">
        <v>10</v>
      </c>
      <c r="C6" s="19">
        <v>0</v>
      </c>
      <c r="D6" s="2"/>
      <c r="E6" s="24"/>
    </row>
    <row r="7" spans="1:5" ht="12.75">
      <c r="A7" s="1"/>
      <c r="B7" s="1" t="s">
        <v>1</v>
      </c>
      <c r="C7" s="20">
        <f>SUM(C4:C6)</f>
        <v>0</v>
      </c>
      <c r="D7" s="2"/>
      <c r="E7" s="19"/>
    </row>
    <row r="8" spans="1:5" ht="12.75">
      <c r="A8" s="1"/>
      <c r="B8" s="1"/>
      <c r="C8" s="20"/>
      <c r="D8" s="2"/>
      <c r="E8" s="19"/>
    </row>
    <row r="9" spans="1:5" s="3" customFormat="1" ht="12.75">
      <c r="A9" s="4"/>
      <c r="B9" s="4" t="s">
        <v>17</v>
      </c>
      <c r="C9" s="19"/>
      <c r="D9" s="11"/>
      <c r="E9" s="6"/>
    </row>
    <row r="10" spans="2:4" s="3" customFormat="1" ht="12.75">
      <c r="B10" s="3" t="s">
        <v>13</v>
      </c>
      <c r="C10" s="19">
        <v>0</v>
      </c>
      <c r="D10" s="11"/>
    </row>
    <row r="11" spans="2:4" s="3" customFormat="1" ht="12.75">
      <c r="B11" s="3" t="s">
        <v>14</v>
      </c>
      <c r="C11" s="19">
        <v>0</v>
      </c>
      <c r="D11" s="11"/>
    </row>
    <row r="12" spans="2:4" s="3" customFormat="1" ht="12.75">
      <c r="B12" s="3" t="s">
        <v>10</v>
      </c>
      <c r="C12" s="19">
        <v>0</v>
      </c>
      <c r="D12" s="11"/>
    </row>
    <row r="13" spans="1:5" s="3" customFormat="1" ht="12.75">
      <c r="A13" s="4"/>
      <c r="B13" s="4" t="s">
        <v>2</v>
      </c>
      <c r="C13" s="20">
        <f>SUM(C10:C12)</f>
        <v>0</v>
      </c>
      <c r="D13" s="11"/>
      <c r="E13" s="4"/>
    </row>
    <row r="14" spans="1:5" s="3" customFormat="1" ht="12.75">
      <c r="A14" s="4"/>
      <c r="B14" s="4"/>
      <c r="C14" s="20"/>
      <c r="D14" s="11"/>
      <c r="E14" s="4"/>
    </row>
    <row r="15" spans="1:4" s="3" customFormat="1" ht="12.75">
      <c r="A15" s="4"/>
      <c r="B15" s="4" t="s">
        <v>18</v>
      </c>
      <c r="C15" s="19"/>
      <c r="D15" s="11"/>
    </row>
    <row r="16" spans="2:4" s="3" customFormat="1" ht="12.75">
      <c r="B16" s="3" t="s">
        <v>13</v>
      </c>
      <c r="C16" s="19">
        <v>0</v>
      </c>
      <c r="D16" s="11"/>
    </row>
    <row r="17" spans="2:4" s="3" customFormat="1" ht="12.75">
      <c r="B17" s="3" t="s">
        <v>14</v>
      </c>
      <c r="C17" s="19">
        <v>0</v>
      </c>
      <c r="D17" s="11"/>
    </row>
    <row r="18" spans="2:4" s="3" customFormat="1" ht="15" customHeight="1">
      <c r="B18" s="3" t="s">
        <v>10</v>
      </c>
      <c r="C18" s="19">
        <v>0</v>
      </c>
      <c r="D18" s="11"/>
    </row>
    <row r="19" spans="1:5" s="3" customFormat="1" ht="12.75">
      <c r="A19" s="4"/>
      <c r="B19" s="4" t="s">
        <v>61</v>
      </c>
      <c r="C19" s="20">
        <f>SUM(C16:C18)</f>
        <v>0</v>
      </c>
      <c r="D19" s="11"/>
      <c r="E19" s="4"/>
    </row>
    <row r="20" spans="1:5" s="3" customFormat="1" ht="12.75">
      <c r="A20" s="4"/>
      <c r="B20" s="4"/>
      <c r="C20" s="20"/>
      <c r="D20" s="11"/>
      <c r="E20" s="4"/>
    </row>
    <row r="21" spans="1:4" s="3" customFormat="1" ht="12.75">
      <c r="A21" s="4"/>
      <c r="B21" s="4" t="s">
        <v>62</v>
      </c>
      <c r="C21" s="19"/>
      <c r="D21" s="11"/>
    </row>
    <row r="22" spans="1:4" s="3" customFormat="1" ht="12.75">
      <c r="A22" s="4"/>
      <c r="B22" s="4" t="s">
        <v>63</v>
      </c>
      <c r="C22" s="20">
        <f>SUM(C23:C25)</f>
        <v>0</v>
      </c>
      <c r="D22" s="11"/>
    </row>
    <row r="23" spans="2:4" s="3" customFormat="1" ht="12.75">
      <c r="B23" s="8" t="s">
        <v>64</v>
      </c>
      <c r="C23" s="19">
        <v>0</v>
      </c>
      <c r="D23" s="11"/>
    </row>
    <row r="24" spans="2:4" s="3" customFormat="1" ht="12.75">
      <c r="B24" s="8" t="s">
        <v>65</v>
      </c>
      <c r="C24" s="19">
        <v>0</v>
      </c>
      <c r="D24" s="11"/>
    </row>
    <row r="25" spans="2:4" s="3" customFormat="1" ht="12.75">
      <c r="B25" s="3" t="s">
        <v>10</v>
      </c>
      <c r="C25" s="19">
        <v>0</v>
      </c>
      <c r="D25" s="11"/>
    </row>
    <row r="26" spans="1:4" s="3" customFormat="1" ht="12.75">
      <c r="A26" s="4"/>
      <c r="B26" s="4" t="s">
        <v>66</v>
      </c>
      <c r="C26" s="20">
        <f>SUM(C27:C29)</f>
        <v>15.448</v>
      </c>
      <c r="D26" s="11"/>
    </row>
    <row r="27" spans="2:4" s="3" customFormat="1" ht="12.75">
      <c r="B27" s="32" t="s">
        <v>71</v>
      </c>
      <c r="C27" s="19">
        <f>4041/1000</f>
        <v>4.041</v>
      </c>
      <c r="D27" s="11"/>
    </row>
    <row r="28" spans="2:4" s="3" customFormat="1" ht="12.75">
      <c r="B28" s="32" t="s">
        <v>72</v>
      </c>
      <c r="C28" s="19">
        <f>7180/1000</f>
        <v>7.18</v>
      </c>
      <c r="D28" s="11"/>
    </row>
    <row r="29" spans="2:8" s="3" customFormat="1" ht="12.75">
      <c r="B29" s="32" t="s">
        <v>73</v>
      </c>
      <c r="C29" s="19">
        <f>4227/1000</f>
        <v>4.227</v>
      </c>
      <c r="D29" s="11"/>
      <c r="H29" s="12"/>
    </row>
    <row r="30" spans="1:5" s="3" customFormat="1" ht="12.75">
      <c r="A30" s="4"/>
      <c r="B30" s="4" t="s">
        <v>19</v>
      </c>
      <c r="C30" s="20">
        <f>C26+C22</f>
        <v>15.448</v>
      </c>
      <c r="E30" s="18"/>
    </row>
    <row r="31" spans="1:5" s="3" customFormat="1" ht="12.75">
      <c r="A31" s="4"/>
      <c r="B31" s="4"/>
      <c r="C31" s="20"/>
      <c r="E31" s="18"/>
    </row>
    <row r="32" spans="1:5" s="3" customFormat="1" ht="12.75">
      <c r="A32" s="4"/>
      <c r="B32" s="4" t="s">
        <v>21</v>
      </c>
      <c r="C32" s="20"/>
      <c r="E32" s="5"/>
    </row>
    <row r="33" spans="1:5" s="3" customFormat="1" ht="12.75">
      <c r="A33" s="4"/>
      <c r="B33" s="4" t="s">
        <v>67</v>
      </c>
      <c r="C33" s="20">
        <f>SUM(C34:C34)</f>
        <v>-0.43</v>
      </c>
      <c r="E33" s="5"/>
    </row>
    <row r="34" spans="1:5" s="3" customFormat="1" ht="12.75">
      <c r="A34" s="4"/>
      <c r="B34" s="8" t="s">
        <v>78</v>
      </c>
      <c r="C34" s="21">
        <v>-0.43</v>
      </c>
      <c r="E34" s="5"/>
    </row>
    <row r="35" spans="1:5" s="3" customFormat="1" ht="12.75">
      <c r="A35" s="4"/>
      <c r="B35" s="4" t="s">
        <v>68</v>
      </c>
      <c r="C35" s="23">
        <f>SUM(C36:C43)</f>
        <v>45.114</v>
      </c>
      <c r="E35" s="5"/>
    </row>
    <row r="36" spans="1:5" s="3" customFormat="1" ht="12.75">
      <c r="A36" s="4"/>
      <c r="B36" s="34" t="s">
        <v>76</v>
      </c>
      <c r="C36" s="35">
        <f>28360/1000</f>
        <v>28.36</v>
      </c>
      <c r="E36" s="5"/>
    </row>
    <row r="37" spans="1:5" s="3" customFormat="1" ht="12.75">
      <c r="A37" s="4"/>
      <c r="B37" s="34" t="s">
        <v>77</v>
      </c>
      <c r="C37" s="35">
        <f>6073/1000</f>
        <v>6.073</v>
      </c>
      <c r="E37" s="5"/>
    </row>
    <row r="38" spans="1:5" s="3" customFormat="1" ht="12.75">
      <c r="A38" s="4"/>
      <c r="B38" s="34" t="s">
        <v>79</v>
      </c>
      <c r="C38" s="35">
        <f>4960/1000</f>
        <v>4.96</v>
      </c>
      <c r="E38" s="5"/>
    </row>
    <row r="39" spans="1:5" s="3" customFormat="1" ht="12.75">
      <c r="A39" s="4"/>
      <c r="B39" s="34" t="s">
        <v>80</v>
      </c>
      <c r="C39" s="19">
        <f>1297/1000</f>
        <v>1.297</v>
      </c>
      <c r="E39" s="5"/>
    </row>
    <row r="40" spans="1:5" s="3" customFormat="1" ht="12.75">
      <c r="A40" s="4"/>
      <c r="B40" s="34" t="s">
        <v>81</v>
      </c>
      <c r="C40" s="19">
        <f>1503/1000</f>
        <v>1.503</v>
      </c>
      <c r="E40" s="5"/>
    </row>
    <row r="41" spans="1:5" s="3" customFormat="1" ht="12.75">
      <c r="A41" s="4"/>
      <c r="B41" s="34" t="s">
        <v>82</v>
      </c>
      <c r="C41" s="19">
        <f>1327/1000</f>
        <v>1.327</v>
      </c>
      <c r="E41" s="5"/>
    </row>
    <row r="42" spans="1:5" s="3" customFormat="1" ht="12.75">
      <c r="A42" s="4"/>
      <c r="B42" s="33" t="s">
        <v>83</v>
      </c>
      <c r="C42" s="19">
        <f>577/1000</f>
        <v>0.577</v>
      </c>
      <c r="E42" s="5"/>
    </row>
    <row r="43" spans="1:5" s="3" customFormat="1" ht="12.75">
      <c r="A43" s="4"/>
      <c r="B43" s="36" t="s">
        <v>10</v>
      </c>
      <c r="C43" s="19">
        <f>1017/1000</f>
        <v>1.017</v>
      </c>
      <c r="E43" s="5"/>
    </row>
    <row r="44" spans="1:5" s="3" customFormat="1" ht="12.75">
      <c r="A44" s="4"/>
      <c r="B44" s="4" t="s">
        <v>20</v>
      </c>
      <c r="C44" s="23">
        <f>C7+C13+C19+C30+C33+C35</f>
        <v>60.132</v>
      </c>
      <c r="D44" s="5"/>
      <c r="E44" s="5"/>
    </row>
    <row r="45" spans="1:5" s="3" customFormat="1" ht="12.75">
      <c r="A45" s="4"/>
      <c r="B45" s="4" t="s">
        <v>60</v>
      </c>
      <c r="C45" s="23">
        <f>'סך התשלומים ששולמו בגין כל סוג'!C37</f>
        <v>124831</v>
      </c>
      <c r="E45" s="13"/>
    </row>
    <row r="46" spans="1:5" s="3" customFormat="1" ht="12.75">
      <c r="A46" s="4"/>
      <c r="B46" s="4"/>
      <c r="C46" s="11"/>
      <c r="E46" s="11"/>
    </row>
    <row r="47" s="3" customFormat="1" ht="12.75"/>
    <row r="48" s="3" customFormat="1" ht="12.75">
      <c r="B48" s="8"/>
    </row>
    <row r="49" s="3" customFormat="1" ht="12.75">
      <c r="B49" s="8"/>
    </row>
    <row r="50" s="3" customFormat="1" ht="12.75">
      <c r="B50" s="38"/>
    </row>
    <row r="51" s="3" customFormat="1" ht="12.75"/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38"/>
    </row>
    <row r="56" s="3" customFormat="1" ht="12.75"/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38"/>
    </row>
    <row r="61" s="3" customFormat="1" ht="12.75"/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38"/>
    </row>
    <row r="66" s="3" customFormat="1" ht="12.75"/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38"/>
    </row>
    <row r="71" s="3" customFormat="1" ht="12.75"/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38"/>
    </row>
    <row r="76" s="3" customFormat="1" ht="12.75"/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38"/>
    </row>
    <row r="81" s="3" customFormat="1" ht="12.75"/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38"/>
    </row>
    <row r="86" s="3" customFormat="1" ht="12.75"/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38"/>
    </row>
    <row r="91" s="3" customFormat="1" ht="12.75"/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38"/>
    </row>
    <row r="96" s="3" customFormat="1" ht="12.75"/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38"/>
    </row>
    <row r="101" s="3" customFormat="1" ht="12.75"/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38"/>
    </row>
    <row r="106" s="3" customFormat="1" ht="12.75"/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38"/>
    </row>
    <row r="111" s="3" customFormat="1" ht="12.75"/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38"/>
    </row>
    <row r="116" s="3" customFormat="1" ht="12.75"/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38"/>
    </row>
    <row r="121" s="3" customFormat="1" ht="12.75"/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38"/>
    </row>
    <row r="126" s="3" customFormat="1" ht="12.75"/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38"/>
    </row>
    <row r="131" s="3" customFormat="1" ht="12.75"/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38"/>
    </row>
    <row r="136" s="3" customFormat="1" ht="12.75"/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38"/>
    </row>
    <row r="141" s="3" customFormat="1" ht="12.75"/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38"/>
    </row>
    <row r="146" s="3" customFormat="1" ht="12.75"/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38"/>
    </row>
    <row r="151" s="3" customFormat="1" ht="12.75"/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38"/>
    </row>
    <row r="156" s="3" customFormat="1" ht="12.75"/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38"/>
    </row>
    <row r="161" s="3" customFormat="1" ht="12.75"/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38"/>
    </row>
    <row r="166" s="3" customFormat="1" ht="12.75"/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38"/>
    </row>
    <row r="171" s="3" customFormat="1" ht="12.75"/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38"/>
    </row>
    <row r="176" s="3" customFormat="1" ht="12.75"/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38"/>
    </row>
    <row r="181" s="3" customFormat="1" ht="12.75"/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38"/>
    </row>
    <row r="186" s="3" customFormat="1" ht="12.75"/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38"/>
    </row>
    <row r="191" s="3" customFormat="1" ht="12.75"/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38"/>
    </row>
    <row r="196" s="3" customFormat="1" ht="12.75"/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38"/>
    </row>
    <row r="201" s="3" customFormat="1" ht="12.75"/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38"/>
    </row>
    <row r="206" s="3" customFormat="1" ht="12.75"/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38"/>
    </row>
    <row r="211" s="3" customFormat="1" ht="12.75"/>
    <row r="212" s="3" customFormat="1" ht="12.75">
      <c r="B212" s="8"/>
    </row>
    <row r="213" s="3" customFormat="1" ht="12.75">
      <c r="B213" s="8"/>
    </row>
    <row r="214" s="3" customFormat="1" ht="12.75"/>
    <row r="215" s="3" customFormat="1" ht="12.75">
      <c r="B215" s="37"/>
    </row>
    <row r="216" s="3" customFormat="1" ht="12.75">
      <c r="B216" s="8"/>
    </row>
    <row r="217" s="3" customFormat="1" ht="12.75">
      <c r="B217" s="8"/>
    </row>
    <row r="218" s="3" customFormat="1" ht="12.75">
      <c r="B218" s="38"/>
    </row>
    <row r="219" s="3" customFormat="1" ht="12.75"/>
    <row r="220" s="3" customFormat="1" ht="12.75">
      <c r="B220" s="8"/>
    </row>
    <row r="221" s="3" customFormat="1" ht="12.75">
      <c r="B221" s="8"/>
    </row>
    <row r="222" s="3" customFormat="1" ht="12.75"/>
    <row r="223" s="3" customFormat="1" ht="12.75">
      <c r="B223" s="37"/>
    </row>
    <row r="224" s="3" customFormat="1" ht="12.75">
      <c r="B224" s="8"/>
    </row>
    <row r="225" s="3" customFormat="1" ht="12.75">
      <c r="B225" s="8"/>
    </row>
    <row r="226" s="3" customFormat="1" ht="12.75">
      <c r="B226" s="38"/>
    </row>
    <row r="227" s="3" customFormat="1" ht="12.75"/>
    <row r="228" s="3" customFormat="1" ht="12.75">
      <c r="B228" s="8"/>
    </row>
    <row r="229" s="3" customFormat="1" ht="12.75">
      <c r="B229" s="8"/>
    </row>
    <row r="230" s="3" customFormat="1" ht="12.75"/>
    <row r="231" s="3" customFormat="1" ht="12.75">
      <c r="B231" s="37"/>
    </row>
    <row r="232" s="3" customFormat="1" ht="12.75">
      <c r="B232" s="8"/>
    </row>
    <row r="233" s="3" customFormat="1" ht="12.75">
      <c r="B233" s="8"/>
    </row>
    <row r="234" s="3" customFormat="1" ht="12.75">
      <c r="B234" s="38"/>
    </row>
    <row r="235" s="3" customFormat="1" ht="12.75"/>
    <row r="236" s="3" customFormat="1" ht="12.75">
      <c r="B236" s="8"/>
    </row>
    <row r="237" s="3" customFormat="1" ht="12.75">
      <c r="B237" s="8"/>
    </row>
    <row r="238" s="3" customFormat="1" ht="12.75"/>
    <row r="239" s="3" customFormat="1" ht="12.75">
      <c r="B239" s="37"/>
    </row>
    <row r="240" s="3" customFormat="1" ht="12.75">
      <c r="B240" s="8"/>
    </row>
    <row r="241" s="3" customFormat="1" ht="12.75">
      <c r="B241" s="8"/>
    </row>
    <row r="242" s="3" customFormat="1" ht="12.75">
      <c r="B242" s="38"/>
    </row>
    <row r="243" s="3" customFormat="1" ht="12.75"/>
    <row r="244" s="3" customFormat="1" ht="12.75">
      <c r="B244" s="8"/>
    </row>
    <row r="245" s="3" customFormat="1" ht="12.75">
      <c r="B245" s="8"/>
    </row>
    <row r="246" s="3" customFormat="1" ht="12.75"/>
    <row r="247" s="3" customFormat="1" ht="12.75">
      <c r="B247" s="37"/>
    </row>
    <row r="248" s="3" customFormat="1" ht="12.75">
      <c r="B248" s="8"/>
    </row>
    <row r="249" s="3" customFormat="1" ht="12.75">
      <c r="B249" s="8"/>
    </row>
    <row r="250" s="3" customFormat="1" ht="12.75">
      <c r="B250" s="38"/>
    </row>
    <row r="251" s="3" customFormat="1" ht="12.75"/>
    <row r="252" s="3" customFormat="1" ht="12.75">
      <c r="B252" s="8"/>
    </row>
    <row r="253" s="3" customFormat="1" ht="12.75">
      <c r="B253" s="8"/>
    </row>
    <row r="254" s="3" customFormat="1" ht="12.75"/>
    <row r="255" s="3" customFormat="1" ht="12.75">
      <c r="B255" s="37"/>
    </row>
    <row r="256" s="3" customFormat="1" ht="12.75">
      <c r="B256" s="8"/>
    </row>
    <row r="257" s="3" customFormat="1" ht="12.75">
      <c r="B257" s="8"/>
    </row>
    <row r="258" s="3" customFormat="1" ht="12.75">
      <c r="B258" s="38"/>
    </row>
    <row r="259" s="3" customFormat="1" ht="12.75"/>
    <row r="260" s="3" customFormat="1" ht="12.75">
      <c r="B260" s="8"/>
    </row>
    <row r="261" s="3" customFormat="1" ht="12.75">
      <c r="B261" s="8"/>
    </row>
    <row r="262" s="3" customFormat="1" ht="12.75"/>
    <row r="263" s="3" customFormat="1" ht="12.75">
      <c r="B263" s="37"/>
    </row>
    <row r="264" s="3" customFormat="1" ht="12.75">
      <c r="B264" s="8"/>
    </row>
    <row r="265" s="3" customFormat="1" ht="12.75">
      <c r="B265" s="8"/>
    </row>
    <row r="266" s="3" customFormat="1" ht="12.75">
      <c r="B266" s="38"/>
    </row>
    <row r="267" s="3" customFormat="1" ht="12.75"/>
    <row r="268" s="3" customFormat="1" ht="12.75">
      <c r="B268" s="8"/>
    </row>
    <row r="269" s="3" customFormat="1" ht="12.75">
      <c r="B269" s="8"/>
    </row>
    <row r="270" s="3" customFormat="1" ht="12.75"/>
    <row r="271" s="3" customFormat="1" ht="12.75">
      <c r="B271" s="37"/>
    </row>
    <row r="272" s="3" customFormat="1" ht="12.75">
      <c r="B272" s="8"/>
    </row>
    <row r="273" s="3" customFormat="1" ht="12.75">
      <c r="B273" s="8"/>
    </row>
    <row r="274" s="3" customFormat="1" ht="12.75">
      <c r="B274" s="38"/>
    </row>
    <row r="275" s="3" customFormat="1" ht="12.75"/>
    <row r="276" s="3" customFormat="1" ht="12.75">
      <c r="B276" s="8"/>
    </row>
    <row r="277" s="3" customFormat="1" ht="12.75">
      <c r="B277" s="8"/>
    </row>
    <row r="278" s="3" customFormat="1" ht="12.75"/>
    <row r="279" s="3" customFormat="1" ht="12.75">
      <c r="B279" s="37"/>
    </row>
    <row r="280" s="3" customFormat="1" ht="12.75">
      <c r="B280" s="8"/>
    </row>
    <row r="281" s="3" customFormat="1" ht="12.75">
      <c r="B281" s="8"/>
    </row>
    <row r="282" s="3" customFormat="1" ht="12.75">
      <c r="B282" s="38"/>
    </row>
    <row r="283" s="3" customFormat="1" ht="12.75"/>
    <row r="284" s="3" customFormat="1" ht="12.75">
      <c r="B284" s="8"/>
    </row>
    <row r="285" s="3" customFormat="1" ht="12.75">
      <c r="B285" s="8"/>
    </row>
    <row r="286" s="3" customFormat="1" ht="12.75"/>
    <row r="287" s="3" customFormat="1" ht="12.75">
      <c r="B287" s="37"/>
    </row>
    <row r="288" s="3" customFormat="1" ht="12.75">
      <c r="B288" s="8"/>
    </row>
    <row r="289" s="3" customFormat="1" ht="12.75">
      <c r="B289" s="8"/>
    </row>
    <row r="290" s="3" customFormat="1" ht="12.75">
      <c r="B290" s="38"/>
    </row>
    <row r="291" s="3" customFormat="1" ht="12.75"/>
    <row r="292" s="3" customFormat="1" ht="12.75">
      <c r="B292" s="8"/>
    </row>
    <row r="293" s="3" customFormat="1" ht="12.75">
      <c r="B293" s="8"/>
    </row>
    <row r="294" s="3" customFormat="1" ht="12.75"/>
    <row r="295" s="3" customFormat="1" ht="12.75">
      <c r="B295" s="37"/>
    </row>
    <row r="296" s="3" customFormat="1" ht="12.75">
      <c r="B296" s="8"/>
    </row>
    <row r="297" s="3" customFormat="1" ht="12.75">
      <c r="B297" s="8"/>
    </row>
    <row r="298" s="3" customFormat="1" ht="12.75">
      <c r="B298" s="38"/>
    </row>
    <row r="299" s="3" customFormat="1" ht="12.75"/>
    <row r="300" s="3" customFormat="1" ht="12.75">
      <c r="B300" s="8"/>
    </row>
    <row r="301" s="3" customFormat="1" ht="12.75">
      <c r="B301" s="8"/>
    </row>
    <row r="302" s="3" customFormat="1" ht="12.75"/>
    <row r="303" s="3" customFormat="1" ht="12.75">
      <c r="B303" s="37"/>
    </row>
    <row r="304" s="3" customFormat="1" ht="12.75">
      <c r="B304" s="8"/>
    </row>
    <row r="305" s="3" customFormat="1" ht="12.75">
      <c r="B305" s="8"/>
    </row>
    <row r="306" s="3" customFormat="1" ht="12.75">
      <c r="B306" s="38"/>
    </row>
    <row r="307" s="3" customFormat="1" ht="12.75"/>
    <row r="308" s="3" customFormat="1" ht="12.75">
      <c r="B308" s="8"/>
    </row>
    <row r="309" s="3" customFormat="1" ht="12.75">
      <c r="B309" s="8"/>
    </row>
    <row r="310" s="3" customFormat="1" ht="12.75"/>
    <row r="311" s="3" customFormat="1" ht="12.75">
      <c r="B311" s="37"/>
    </row>
    <row r="312" s="3" customFormat="1" ht="12.75">
      <c r="B312" s="8"/>
    </row>
    <row r="313" s="3" customFormat="1" ht="12.75">
      <c r="B313" s="8"/>
    </row>
    <row r="314" s="3" customFormat="1" ht="12.75">
      <c r="B314" s="38"/>
    </row>
    <row r="315" s="3" customFormat="1" ht="12.75"/>
    <row r="316" s="3" customFormat="1" ht="12.75">
      <c r="B316" s="8"/>
    </row>
    <row r="317" s="3" customFormat="1" ht="12.75">
      <c r="B317" s="8"/>
    </row>
    <row r="318" s="3" customFormat="1" ht="12.75"/>
    <row r="319" s="3" customFormat="1" ht="12.75">
      <c r="B319" s="37"/>
    </row>
    <row r="320" s="3" customFormat="1" ht="12.75">
      <c r="B320" s="8"/>
    </row>
    <row r="321" s="3" customFormat="1" ht="12.75">
      <c r="B321" s="8"/>
    </row>
    <row r="322" s="3" customFormat="1" ht="12.75">
      <c r="B322" s="38"/>
    </row>
    <row r="323" s="3" customFormat="1" ht="12.75"/>
    <row r="324" s="3" customFormat="1" ht="12.75">
      <c r="B324" s="8"/>
    </row>
    <row r="325" s="3" customFormat="1" ht="12.75">
      <c r="B325" s="8"/>
    </row>
    <row r="326" s="3" customFormat="1" ht="12.75"/>
    <row r="327" s="3" customFormat="1" ht="12.75">
      <c r="B327" s="37"/>
    </row>
    <row r="328" s="3" customFormat="1" ht="12.75">
      <c r="B328" s="8"/>
    </row>
    <row r="329" s="3" customFormat="1" ht="12.75">
      <c r="B329" s="8"/>
    </row>
    <row r="330" s="3" customFormat="1" ht="12.75">
      <c r="B330" s="38"/>
    </row>
    <row r="331" s="3" customFormat="1" ht="12.75"/>
    <row r="332" s="3" customFormat="1" ht="12.75">
      <c r="B332" s="8"/>
    </row>
    <row r="333" s="3" customFormat="1" ht="12.75">
      <c r="B333" s="8"/>
    </row>
    <row r="334" s="3" customFormat="1" ht="12.75"/>
    <row r="335" s="3" customFormat="1" ht="12.75">
      <c r="B335" s="37"/>
    </row>
    <row r="336" s="3" customFormat="1" ht="12.75">
      <c r="B336" s="8"/>
    </row>
    <row r="337" s="3" customFormat="1" ht="12.75">
      <c r="B337" s="8"/>
    </row>
    <row r="338" s="3" customFormat="1" ht="12.75">
      <c r="B338" s="38"/>
    </row>
    <row r="339" s="3" customFormat="1" ht="12.75"/>
    <row r="340" s="3" customFormat="1" ht="12.75">
      <c r="B340" s="8"/>
    </row>
    <row r="341" s="3" customFormat="1" ht="12.75">
      <c r="B341" s="8"/>
    </row>
    <row r="342" s="3" customFormat="1" ht="12.75"/>
    <row r="343" s="3" customFormat="1" ht="12.75">
      <c r="B343" s="37"/>
    </row>
    <row r="344" s="3" customFormat="1" ht="12.75">
      <c r="B344" s="8"/>
    </row>
    <row r="345" s="3" customFormat="1" ht="12.75">
      <c r="B345" s="8"/>
    </row>
    <row r="346" s="3" customFormat="1" ht="12.75">
      <c r="B346" s="38"/>
    </row>
    <row r="347" s="3" customFormat="1" ht="12.75"/>
    <row r="348" s="3" customFormat="1" ht="12.75">
      <c r="B348" s="8"/>
    </row>
    <row r="349" s="3" customFormat="1" ht="12.75">
      <c r="B349" s="8"/>
    </row>
    <row r="350" s="3" customFormat="1" ht="12.75"/>
    <row r="351" s="3" customFormat="1" ht="12.75">
      <c r="B351" s="37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4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Ayelet</cp:lastModifiedBy>
  <cp:lastPrinted>2013-12-25T06:24:22Z</cp:lastPrinted>
  <dcterms:created xsi:type="dcterms:W3CDTF">2010-01-14T07:10:55Z</dcterms:created>
  <dcterms:modified xsi:type="dcterms:W3CDTF">2015-03-24T12:40:48Z</dcterms:modified>
  <cp:category/>
  <cp:version/>
  <cp:contentType/>
  <cp:contentStatus/>
</cp:coreProperties>
</file>