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2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'!$A$1:$E$50</definedName>
    <definedName name="_xlnm.Print_Area" localSheetId="2">'פרוט עמלות ניהול חיצוני לתקופה'!$A$1:$H$46</definedName>
  </definedNames>
  <calcPr fullCalcOnLoad="1"/>
</workbook>
</file>

<file path=xl/sharedStrings.xml><?xml version="1.0" encoding="utf-8"?>
<sst xmlns="http://schemas.openxmlformats.org/spreadsheetml/2006/main" count="114" uniqueCount="80">
  <si>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</si>
  <si>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</si>
  <si>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</si>
  <si>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</si>
  <si>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</si>
  <si>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</si>
  <si>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</si>
  <si>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</si>
  <si>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</si>
  <si>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</si>
  <si>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</si>
  <si>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</si>
  <si>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</si>
  <si>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</si>
  <si>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</si>
  <si>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</si>
  <si>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</si>
  <si>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</si>
  <si>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</si>
  <si>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</si>
  <si>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</si>
  <si>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</si>
  <si>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</si>
  <si>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</si>
  <si>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</si>
  <si>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</si>
  <si>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</si>
  <si>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</si>
  <si>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</si>
  <si>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</si>
  <si>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</si>
  <si>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</si>
  <si>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</si>
  <si>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</si>
  <si>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</si>
  <si>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</si>
  <si>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</si>
  <si>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</si>
  <si>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</si>
  <si>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</si>
  <si>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</si>
  <si>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</si>
  <si>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</si>
  <si>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</si>
  <si>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</si>
  <si>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</si>
  <si>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</si>
  <si>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</si>
  <si>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</si>
  <si>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</si>
  <si>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</si>
  <si>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</si>
  <si>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</si>
  <si>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</si>
  <si>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</si>
  <si>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</si>
  <si>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</si>
  <si>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</si>
  <si>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</si>
  <si>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</si>
  <si>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</si>
  <si>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</si>
  <si>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</si>
  <si>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</si>
  <si>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</si>
  <si>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</si>
  <si>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</si>
  <si>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</si>
  <si>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</si>
  <si>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</si>
  <si>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</si>
  <si>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ברוקר א</t>
  </si>
  <si>
    <t xml:space="preserve">קופה 9805 שובל עד 50- סך התשלומים ששולמו בגין כל סוג של הוצאה ישירה למחצית המסתיימת ביום: 30/6/2016 </t>
  </si>
  <si>
    <t>מנפיק ב'</t>
  </si>
  <si>
    <t>POWERSHARES</t>
  </si>
  <si>
    <t>SPDR</t>
  </si>
  <si>
    <t>ISHARES</t>
  </si>
  <si>
    <t>VANGUARD</t>
  </si>
  <si>
    <t>WISDOMTREE</t>
  </si>
  <si>
    <t>הראל</t>
  </si>
</sst>
</file>

<file path=xl/styles.xml><?xml version="1.0" encoding="utf-8"?>
<styleSheet xmlns="http://schemas.openxmlformats.org/spreadsheetml/2006/main">
  <numFmts count="3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0.00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1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1" applyNumberFormat="1" applyFon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39" fillId="0" borderId="0" xfId="39" applyFont="1" applyFill="1" applyBorder="1" applyAlignment="1" applyProtection="1">
      <alignment horizontal="right" wrapText="1" readingOrder="2"/>
      <protection/>
    </xf>
    <xf numFmtId="0" fontId="39" fillId="0" borderId="0" xfId="39" applyFont="1" applyFill="1" applyBorder="1" applyAlignment="1" applyProtection="1">
      <alignment horizontal="right" wrapText="1" indent="3" readingOrder="2"/>
      <protection/>
    </xf>
    <xf numFmtId="0" fontId="39" fillId="0" borderId="0" xfId="39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4" fontId="22" fillId="0" borderId="0" xfId="0" applyNumberFormat="1" applyFont="1" applyFill="1" applyBorder="1" applyAlignment="1">
      <alignment/>
    </xf>
    <xf numFmtId="171" fontId="0" fillId="0" borderId="0" xfId="33" applyFont="1" applyFill="1" applyAlignment="1">
      <alignment/>
    </xf>
    <xf numFmtId="43" fontId="0" fillId="0" borderId="0" xfId="0" applyNumberFormat="1" applyFill="1" applyAlignment="1">
      <alignment/>
    </xf>
    <xf numFmtId="43" fontId="22" fillId="0" borderId="0" xfId="35" applyFont="1" applyFill="1" applyAlignment="1">
      <alignment wrapText="1"/>
    </xf>
    <xf numFmtId="43" fontId="22" fillId="0" borderId="0" xfId="35" applyFont="1" applyFill="1" applyAlignment="1">
      <alignment/>
    </xf>
    <xf numFmtId="0" fontId="22" fillId="0" borderId="10" xfId="0" applyFont="1" applyBorder="1" applyAlignment="1">
      <alignment horizontal="right"/>
    </xf>
    <xf numFmtId="0" fontId="1" fillId="0" borderId="0" xfId="0" applyFont="1" applyFill="1" applyAlignment="1">
      <alignment horizontal="right"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rightToLeft="1" zoomScalePageLayoutView="0" workbookViewId="0" topLeftCell="A30">
      <selection activeCell="D37" sqref="D37"/>
    </sheetView>
  </sheetViews>
  <sheetFormatPr defaultColWidth="9.140625" defaultRowHeight="12.75"/>
  <cols>
    <col min="1" max="1" width="25.57421875" style="0" customWidth="1"/>
    <col min="2" max="2" width="66.00390625" style="0" customWidth="1"/>
    <col min="3" max="3" width="33.7109375" style="3" customWidth="1"/>
    <col min="4" max="4" width="18.140625" style="0" customWidth="1"/>
    <col min="5" max="5" width="15.57421875" style="0" customWidth="1"/>
    <col min="6" max="6" width="30.28125" style="0" bestFit="1" customWidth="1"/>
  </cols>
  <sheetData>
    <row r="1" spans="1:7" ht="12.75">
      <c r="A1" s="1" t="s">
        <v>72</v>
      </c>
      <c r="B1" s="27"/>
      <c r="C1" s="27" t="s">
        <v>70</v>
      </c>
      <c r="D1" s="27"/>
      <c r="E1" s="27"/>
      <c r="F1" s="39"/>
      <c r="G1" s="39"/>
    </row>
    <row r="2" spans="1:6" ht="25.5" customHeight="1">
      <c r="A2" s="3"/>
      <c r="B2" s="3"/>
      <c r="C2" s="4" t="s">
        <v>0</v>
      </c>
      <c r="D2" s="4"/>
      <c r="E2" s="14"/>
      <c r="F2" s="14"/>
    </row>
    <row r="3" spans="1:6" ht="12.75">
      <c r="A3" s="4"/>
      <c r="B3" s="24" t="s">
        <v>22</v>
      </c>
      <c r="C3" s="18">
        <f>SUM(C4:C5)</f>
        <v>0.013999999999999999</v>
      </c>
      <c r="D3" s="18"/>
      <c r="E3" s="4"/>
      <c r="F3" s="4"/>
    </row>
    <row r="4" spans="1:6" ht="12.75">
      <c r="A4" s="4"/>
      <c r="B4" s="25" t="s">
        <v>28</v>
      </c>
      <c r="C4" s="18">
        <f>'פרוט עמלות והוצאות לתקופה '!C4</f>
        <v>0</v>
      </c>
      <c r="D4" s="18"/>
      <c r="E4" s="4"/>
      <c r="F4" s="4"/>
    </row>
    <row r="5" spans="1:6" ht="12.75">
      <c r="A5" s="4"/>
      <c r="B5" s="25" t="s">
        <v>29</v>
      </c>
      <c r="C5" s="18">
        <f>'פרוט עמלות והוצאות לתקופה '!C8</f>
        <v>0.013999999999999999</v>
      </c>
      <c r="D5" s="18"/>
      <c r="E5" s="4"/>
      <c r="F5" s="4"/>
    </row>
    <row r="6" spans="1:6" ht="12.75">
      <c r="A6" s="4"/>
      <c r="B6" s="4"/>
      <c r="C6" s="18"/>
      <c r="D6" s="18"/>
      <c r="E6" s="4"/>
      <c r="F6" s="4"/>
    </row>
    <row r="7" spans="1:6" ht="12.75">
      <c r="A7" s="4"/>
      <c r="B7" s="24" t="s">
        <v>23</v>
      </c>
      <c r="C7" s="18">
        <f>SUM(C8:C9)</f>
        <v>0.039</v>
      </c>
      <c r="D7" s="18"/>
      <c r="E7" s="4"/>
      <c r="F7" s="4"/>
    </row>
    <row r="8" spans="1:6" ht="12.75">
      <c r="A8" s="4"/>
      <c r="B8" s="25" t="s">
        <v>30</v>
      </c>
      <c r="C8" s="18">
        <f>'פרוט עמלות והוצאות לתקופה '!C15</f>
        <v>0</v>
      </c>
      <c r="D8" s="18"/>
      <c r="E8" s="4"/>
      <c r="F8" s="4"/>
    </row>
    <row r="9" spans="1:6" ht="12.75">
      <c r="A9" s="4"/>
      <c r="B9" s="25" t="s">
        <v>31</v>
      </c>
      <c r="C9" s="18">
        <f>'פרוט עמלות והוצאות לתקופה '!C19</f>
        <v>0.039</v>
      </c>
      <c r="D9" s="18"/>
      <c r="E9" s="4"/>
      <c r="F9" s="4"/>
    </row>
    <row r="10" spans="1:6" ht="12.75">
      <c r="A10" s="4"/>
      <c r="B10" s="4"/>
      <c r="C10" s="18"/>
      <c r="D10" s="18"/>
      <c r="E10" s="4"/>
      <c r="F10" s="4"/>
    </row>
    <row r="11" spans="1:6" ht="12.75">
      <c r="A11" s="4"/>
      <c r="B11" s="4"/>
      <c r="C11" s="18"/>
      <c r="D11" s="18"/>
      <c r="E11" s="4"/>
      <c r="F11" s="4"/>
    </row>
    <row r="12" spans="1:6" ht="12.75">
      <c r="A12" s="4"/>
      <c r="B12" s="24" t="s">
        <v>32</v>
      </c>
      <c r="C12" s="18">
        <f>SUM(C13:C15)</f>
        <v>0</v>
      </c>
      <c r="D12" s="18"/>
      <c r="E12" s="4"/>
      <c r="F12" s="4"/>
    </row>
    <row r="13" spans="1:6" ht="25.5">
      <c r="A13" s="4"/>
      <c r="B13" s="25" t="s">
        <v>33</v>
      </c>
      <c r="C13" s="18">
        <f>'פרוט עמלות והוצאות לתקופה '!C29</f>
        <v>0</v>
      </c>
      <c r="D13" s="18"/>
      <c r="E13" s="4"/>
      <c r="F13" s="4"/>
    </row>
    <row r="14" spans="1:6" ht="12.75">
      <c r="A14" s="4"/>
      <c r="B14" s="25" t="s">
        <v>34</v>
      </c>
      <c r="C14" s="18">
        <v>0</v>
      </c>
      <c r="D14" s="18"/>
      <c r="E14" s="4"/>
      <c r="F14" s="4"/>
    </row>
    <row r="15" spans="1:6" ht="12.75">
      <c r="A15" s="4"/>
      <c r="B15" s="25" t="s">
        <v>35</v>
      </c>
      <c r="C15" s="18">
        <f>'פרוט עמלות והוצאות לתקופה '!C35</f>
        <v>0</v>
      </c>
      <c r="D15" s="18"/>
      <c r="E15" s="4"/>
      <c r="F15" s="4"/>
    </row>
    <row r="16" spans="1:6" ht="12.75">
      <c r="A16" s="4"/>
      <c r="B16" s="23"/>
      <c r="C16" s="18"/>
      <c r="D16" s="18"/>
      <c r="E16" s="4"/>
      <c r="F16" s="4"/>
    </row>
    <row r="17" spans="1:6" ht="12.75">
      <c r="A17" s="4"/>
      <c r="B17" s="24" t="s">
        <v>24</v>
      </c>
      <c r="C17" s="16">
        <f>SUM(C18:C25)</f>
        <v>0.00114</v>
      </c>
      <c r="D17" s="18"/>
      <c r="E17" s="4"/>
      <c r="F17" s="4"/>
    </row>
    <row r="18" spans="1:6" ht="15" customHeight="1">
      <c r="A18" s="4"/>
      <c r="B18" s="25" t="s">
        <v>36</v>
      </c>
      <c r="C18" s="18">
        <v>0</v>
      </c>
      <c r="D18" s="18"/>
      <c r="E18" s="8"/>
      <c r="F18" s="8"/>
    </row>
    <row r="19" spans="1:6" ht="14.25" customHeight="1">
      <c r="A19" s="4"/>
      <c r="B19" s="25" t="s">
        <v>37</v>
      </c>
      <c r="C19" s="18">
        <v>0</v>
      </c>
      <c r="D19" s="18"/>
      <c r="E19" s="4"/>
      <c r="F19" s="4"/>
    </row>
    <row r="20" spans="1:6" ht="13.5" customHeight="1">
      <c r="A20" s="4"/>
      <c r="B20" s="25" t="s">
        <v>38</v>
      </c>
      <c r="C20" s="18">
        <f>'פרוט עמלות ניהול חיצוני לתקופה'!C13</f>
        <v>0</v>
      </c>
      <c r="D20" s="18"/>
      <c r="E20" s="4"/>
      <c r="F20" s="4"/>
    </row>
    <row r="21" spans="1:6" ht="12.75">
      <c r="A21" s="4"/>
      <c r="B21" s="25" t="s">
        <v>39</v>
      </c>
      <c r="C21" s="18">
        <f>'פרוט עמלות ניהול חיצוני לתקופה'!C19</f>
        <v>0</v>
      </c>
      <c r="D21" s="18"/>
      <c r="E21" s="4"/>
      <c r="F21" s="4"/>
    </row>
    <row r="22" spans="1:6" ht="12.75">
      <c r="A22" s="4"/>
      <c r="B22" s="25" t="s">
        <v>40</v>
      </c>
      <c r="C22" s="18">
        <f>'פרוט עמלות ניהול חיצוני לתקופה'!C33</f>
        <v>-0.00047</v>
      </c>
      <c r="D22" s="18"/>
      <c r="E22" s="4"/>
      <c r="F22" s="4"/>
    </row>
    <row r="23" spans="1:6" ht="12.75">
      <c r="A23" s="4"/>
      <c r="B23" s="25" t="s">
        <v>41</v>
      </c>
      <c r="C23" s="16">
        <f>'פרוט עמלות ניהול חיצוני לתקופה'!C37</f>
        <v>0.0016099999999999999</v>
      </c>
      <c r="D23" s="18"/>
      <c r="E23" s="4"/>
      <c r="F23" s="4"/>
    </row>
    <row r="24" spans="1:6" ht="14.25" customHeight="1">
      <c r="A24" s="4"/>
      <c r="B24" s="25" t="s">
        <v>42</v>
      </c>
      <c r="C24" s="18">
        <f>'פרוט עמלות ניהול חיצוני לתקופה'!C22</f>
        <v>0</v>
      </c>
      <c r="D24" s="18"/>
      <c r="E24" s="5"/>
      <c r="F24" s="5"/>
    </row>
    <row r="25" spans="1:6" ht="12.75">
      <c r="A25" s="4"/>
      <c r="B25" s="25" t="s">
        <v>43</v>
      </c>
      <c r="C25" s="18">
        <f>'פרוט עמלות ניהול חיצוני לתקופה'!C26</f>
        <v>0</v>
      </c>
      <c r="D25" s="18"/>
      <c r="E25" s="5"/>
      <c r="F25" s="5"/>
    </row>
    <row r="26" spans="1:6" ht="12.75">
      <c r="A26" s="4"/>
      <c r="B26" s="24"/>
      <c r="C26" s="21"/>
      <c r="D26" s="18"/>
      <c r="E26" s="5"/>
      <c r="F26" s="5"/>
    </row>
    <row r="27" spans="1:6" ht="12.75">
      <c r="A27" s="4"/>
      <c r="B27" s="24" t="s">
        <v>25</v>
      </c>
      <c r="C27" s="18">
        <f>SUM(C28:C29)</f>
        <v>0</v>
      </c>
      <c r="D27" s="18"/>
      <c r="E27" s="5"/>
      <c r="F27" s="5"/>
    </row>
    <row r="28" spans="1:6" ht="12.75">
      <c r="A28" s="4"/>
      <c r="B28" s="25" t="s">
        <v>44</v>
      </c>
      <c r="C28" s="18">
        <f>'פרוט עמלות והוצאות לתקופה '!C41</f>
        <v>0</v>
      </c>
      <c r="D28" s="18"/>
      <c r="E28" s="11"/>
      <c r="F28" s="11"/>
    </row>
    <row r="29" spans="1:6" ht="12.75">
      <c r="A29" s="4"/>
      <c r="B29" s="25" t="s">
        <v>45</v>
      </c>
      <c r="C29" s="18">
        <f>'פרוט עמלות והוצאות לתקופה '!C46</f>
        <v>0</v>
      </c>
      <c r="D29" s="18"/>
      <c r="E29" s="10"/>
      <c r="F29" s="10"/>
    </row>
    <row r="30" spans="2:4" ht="12.75">
      <c r="B30" s="24"/>
      <c r="D30" s="18"/>
    </row>
    <row r="31" spans="2:4" ht="12.75">
      <c r="B31" s="24" t="s">
        <v>46</v>
      </c>
      <c r="C31" s="21">
        <f>C3+C7+C12+C17+C27</f>
        <v>0.05414</v>
      </c>
      <c r="D31" s="18"/>
    </row>
    <row r="32" ht="12.75">
      <c r="B32" s="24"/>
    </row>
    <row r="33" ht="12.75">
      <c r="B33" s="24" t="s">
        <v>26</v>
      </c>
    </row>
    <row r="34" spans="2:3" ht="25.5">
      <c r="B34" s="26" t="s">
        <v>47</v>
      </c>
      <c r="C34" s="10">
        <f>(C13+C17+C29)/C37</f>
        <v>0.0009645730917952059</v>
      </c>
    </row>
    <row r="35" spans="2:3" ht="12.75">
      <c r="B35" s="26" t="s">
        <v>27</v>
      </c>
      <c r="C35" s="10">
        <f>C31/C37</f>
        <v>0.0458087606928004</v>
      </c>
    </row>
    <row r="36" ht="12.75">
      <c r="B36" s="24"/>
    </row>
    <row r="37" spans="2:4" ht="12.75">
      <c r="B37" s="24" t="s">
        <v>48</v>
      </c>
      <c r="C37" s="30">
        <f>1181.87/1000</f>
        <v>1.18187</v>
      </c>
      <c r="D37" s="4"/>
    </row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34">
      <selection activeCell="C20" sqref="C20"/>
    </sheetView>
  </sheetViews>
  <sheetFormatPr defaultColWidth="9.140625" defaultRowHeight="12.75"/>
  <cols>
    <col min="1" max="1" width="11.421875" style="0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39" t="s">
        <v>72</v>
      </c>
      <c r="B1" s="39"/>
      <c r="C1" s="39"/>
      <c r="D1" s="39"/>
      <c r="E1" s="39"/>
      <c r="F1" s="9"/>
      <c r="G1" s="9"/>
      <c r="H1" s="9"/>
      <c r="I1" s="9"/>
      <c r="J1" s="9"/>
      <c r="K1" s="9"/>
      <c r="L1" s="9"/>
    </row>
    <row r="2" spans="3:5" ht="51" customHeight="1">
      <c r="C2" s="1" t="s">
        <v>0</v>
      </c>
      <c r="D2" s="1"/>
      <c r="E2" s="14"/>
    </row>
    <row r="3" spans="1:6" s="3" customFormat="1" ht="12.75">
      <c r="A3" s="4"/>
      <c r="B3" s="4" t="s">
        <v>49</v>
      </c>
      <c r="D3" s="17"/>
      <c r="E3" s="17"/>
      <c r="F3" s="17"/>
    </row>
    <row r="4" spans="1:6" s="3" customFormat="1" ht="12.75">
      <c r="A4" s="4"/>
      <c r="B4" s="4" t="s">
        <v>3</v>
      </c>
      <c r="C4" s="18">
        <f>SUM(C5:C7)</f>
        <v>0</v>
      </c>
      <c r="D4" s="17"/>
      <c r="E4" s="17"/>
      <c r="F4" s="17"/>
    </row>
    <row r="5" spans="2:6" s="3" customFormat="1" ht="12.75">
      <c r="B5" s="3" t="s">
        <v>71</v>
      </c>
      <c r="C5" s="17">
        <v>0</v>
      </c>
      <c r="D5" s="17"/>
      <c r="E5" s="17"/>
      <c r="F5" s="17"/>
    </row>
    <row r="6" spans="2:6" s="3" customFormat="1" ht="12.75">
      <c r="B6" s="3" t="s">
        <v>4</v>
      </c>
      <c r="C6" s="17">
        <v>0</v>
      </c>
      <c r="D6" s="17"/>
      <c r="E6" s="17"/>
      <c r="F6" s="17"/>
    </row>
    <row r="7" spans="2:6" s="3" customFormat="1" ht="12.75">
      <c r="B7" s="3" t="s">
        <v>10</v>
      </c>
      <c r="C7" s="17">
        <v>0</v>
      </c>
      <c r="D7" s="17"/>
      <c r="E7" s="17"/>
      <c r="F7" s="17"/>
    </row>
    <row r="8" spans="1:6" s="3" customFormat="1" ht="12.75">
      <c r="A8" s="4"/>
      <c r="B8" s="4" t="s">
        <v>5</v>
      </c>
      <c r="C8" s="18">
        <f>SUM(C9:C11)</f>
        <v>0.013999999999999999</v>
      </c>
      <c r="D8" s="17"/>
      <c r="E8" s="17"/>
      <c r="F8" s="17"/>
    </row>
    <row r="9" spans="1:6" s="3" customFormat="1" ht="12.75">
      <c r="A9" s="4"/>
      <c r="B9" s="3" t="s">
        <v>68</v>
      </c>
      <c r="C9" s="17">
        <f>11/1000</f>
        <v>0.011</v>
      </c>
      <c r="D9" s="17"/>
      <c r="E9" s="17"/>
      <c r="F9" s="17"/>
    </row>
    <row r="10" spans="1:6" s="3" customFormat="1" ht="12.75">
      <c r="A10" s="4"/>
      <c r="B10" s="3" t="s">
        <v>69</v>
      </c>
      <c r="C10" s="17">
        <f>3/1000</f>
        <v>0.003</v>
      </c>
      <c r="D10" s="17"/>
      <c r="E10" s="17"/>
      <c r="F10" s="17"/>
    </row>
    <row r="11" spans="1:6" s="3" customFormat="1" ht="12.75">
      <c r="A11" s="4"/>
      <c r="B11" s="7" t="s">
        <v>10</v>
      </c>
      <c r="C11" s="17">
        <v>0</v>
      </c>
      <c r="D11" s="17"/>
      <c r="E11" s="17"/>
      <c r="F11" s="17"/>
    </row>
    <row r="12" spans="1:6" ht="12.75">
      <c r="A12" s="1"/>
      <c r="B12" s="1" t="s">
        <v>6</v>
      </c>
      <c r="C12" s="18">
        <f>C8+C4</f>
        <v>0.013999999999999999</v>
      </c>
      <c r="D12" s="17"/>
      <c r="E12" s="17"/>
      <c r="F12" s="17"/>
    </row>
    <row r="13" spans="1:6" ht="12.75">
      <c r="A13" s="1"/>
      <c r="B13" s="1"/>
      <c r="C13" s="18"/>
      <c r="D13" s="17"/>
      <c r="E13" s="17"/>
      <c r="F13" s="17"/>
    </row>
    <row r="14" spans="1:6" s="3" customFormat="1" ht="12.75">
      <c r="A14" s="4"/>
      <c r="B14" s="4" t="s">
        <v>7</v>
      </c>
      <c r="C14" s="17"/>
      <c r="D14" s="17"/>
      <c r="E14" s="17"/>
      <c r="F14" s="17"/>
    </row>
    <row r="15" spans="1:6" s="3" customFormat="1" ht="12.75">
      <c r="A15" s="4"/>
      <c r="B15" s="4" t="s">
        <v>3</v>
      </c>
      <c r="C15" s="18">
        <f>SUM(C16:C18)</f>
        <v>0</v>
      </c>
      <c r="D15" s="17"/>
      <c r="E15" s="17"/>
      <c r="F15" s="17"/>
    </row>
    <row r="16" spans="2:6" s="3" customFormat="1" ht="12.75">
      <c r="B16" s="3" t="s">
        <v>8</v>
      </c>
      <c r="C16" s="17">
        <v>0</v>
      </c>
      <c r="D16" s="17"/>
      <c r="E16" s="17"/>
      <c r="F16" s="17"/>
    </row>
    <row r="17" spans="2:6" s="3" customFormat="1" ht="12.75">
      <c r="B17" s="3" t="s">
        <v>9</v>
      </c>
      <c r="C17" s="17">
        <v>0</v>
      </c>
      <c r="D17" s="17"/>
      <c r="E17" s="17"/>
      <c r="F17" s="17"/>
    </row>
    <row r="18" spans="2:6" s="3" customFormat="1" ht="12.75">
      <c r="B18" s="3" t="s">
        <v>10</v>
      </c>
      <c r="C18" s="17">
        <v>0</v>
      </c>
      <c r="D18" s="17"/>
      <c r="E18" s="17"/>
      <c r="F18" s="17"/>
    </row>
    <row r="19" spans="1:6" s="3" customFormat="1" ht="12.75">
      <c r="A19" s="4"/>
      <c r="B19" s="4" t="s">
        <v>5</v>
      </c>
      <c r="C19" s="18">
        <f>SUM(C20:C22)</f>
        <v>0.039</v>
      </c>
      <c r="D19" s="17"/>
      <c r="E19" s="17"/>
      <c r="F19" s="17"/>
    </row>
    <row r="20" spans="2:6" ht="12.75">
      <c r="B20" s="3" t="s">
        <v>68</v>
      </c>
      <c r="C20" s="17">
        <f>(13+26)/1000</f>
        <v>0.039</v>
      </c>
      <c r="D20" s="17"/>
      <c r="E20" s="17"/>
      <c r="F20" s="17"/>
    </row>
    <row r="21" spans="2:6" s="3" customFormat="1" ht="12.75">
      <c r="B21" s="3" t="s">
        <v>9</v>
      </c>
      <c r="C21" s="17">
        <v>0</v>
      </c>
      <c r="D21" s="17"/>
      <c r="E21" s="17"/>
      <c r="F21" s="17"/>
    </row>
    <row r="22" spans="2:6" s="3" customFormat="1" ht="12.75">
      <c r="B22" s="3" t="s">
        <v>10</v>
      </c>
      <c r="C22" s="17">
        <v>0</v>
      </c>
      <c r="D22" s="17"/>
      <c r="E22" s="17"/>
      <c r="F22" s="17"/>
    </row>
    <row r="23" spans="1:6" s="3" customFormat="1" ht="12.75">
      <c r="A23" s="4"/>
      <c r="B23" s="4" t="s">
        <v>11</v>
      </c>
      <c r="C23" s="18">
        <f>C19+C15</f>
        <v>0.039</v>
      </c>
      <c r="D23" s="17"/>
      <c r="E23" s="17"/>
      <c r="F23" s="17"/>
    </row>
    <row r="24" spans="1:6" s="3" customFormat="1" ht="12.75">
      <c r="A24" s="4"/>
      <c r="B24" s="4"/>
      <c r="C24" s="18"/>
      <c r="D24" s="17"/>
      <c r="E24" s="17"/>
      <c r="F24" s="17"/>
    </row>
    <row r="25" spans="1:6" ht="12.75">
      <c r="A25" s="1"/>
      <c r="B25" s="1" t="s">
        <v>12</v>
      </c>
      <c r="C25" s="17"/>
      <c r="D25" s="17"/>
      <c r="E25" s="17"/>
      <c r="F25" s="17"/>
    </row>
    <row r="26" spans="1:6" ht="12.75">
      <c r="A26" s="1"/>
      <c r="B26" s="7" t="s">
        <v>51</v>
      </c>
      <c r="C26" s="17">
        <v>0</v>
      </c>
      <c r="D26" s="17"/>
      <c r="E26" s="17"/>
      <c r="F26" s="17"/>
    </row>
    <row r="27" spans="2:6" ht="12.75">
      <c r="B27" s="7" t="s">
        <v>52</v>
      </c>
      <c r="C27" s="19">
        <v>0</v>
      </c>
      <c r="D27" s="17"/>
      <c r="E27" s="17"/>
      <c r="F27" s="17"/>
    </row>
    <row r="28" spans="2:6" ht="12.75">
      <c r="B28" s="13" t="s">
        <v>10</v>
      </c>
      <c r="C28" s="20">
        <v>0</v>
      </c>
      <c r="D28" s="17"/>
      <c r="E28" s="17"/>
      <c r="F28" s="17"/>
    </row>
    <row r="29" spans="1:6" ht="12.75">
      <c r="A29" s="1"/>
      <c r="B29" s="1" t="s">
        <v>50</v>
      </c>
      <c r="C29" s="18">
        <f>SUM(C26:C28)</f>
        <v>0</v>
      </c>
      <c r="D29" s="17"/>
      <c r="E29" s="17"/>
      <c r="F29" s="17"/>
    </row>
    <row r="30" spans="1:6" ht="12.75">
      <c r="A30" s="1"/>
      <c r="B30" s="1"/>
      <c r="C30" s="18"/>
      <c r="D30" s="17"/>
      <c r="E30" s="17"/>
      <c r="F30" s="17"/>
    </row>
    <row r="31" spans="1:6" s="3" customFormat="1" ht="12.75">
      <c r="A31" s="4"/>
      <c r="B31" s="4" t="s">
        <v>54</v>
      </c>
      <c r="C31" s="17"/>
      <c r="D31" s="17"/>
      <c r="E31" s="17"/>
      <c r="F31" s="17"/>
    </row>
    <row r="32" spans="2:6" s="3" customFormat="1" ht="12.75">
      <c r="B32" s="7" t="s">
        <v>51</v>
      </c>
      <c r="C32" s="17">
        <v>0</v>
      </c>
      <c r="D32" s="17"/>
      <c r="E32" s="17"/>
      <c r="F32" s="17"/>
    </row>
    <row r="33" spans="2:6" s="3" customFormat="1" ht="12.75">
      <c r="B33" s="7" t="s">
        <v>52</v>
      </c>
      <c r="C33" s="17">
        <v>0</v>
      </c>
      <c r="D33" s="17"/>
      <c r="E33" s="17"/>
      <c r="F33" s="17"/>
    </row>
    <row r="34" spans="2:6" s="3" customFormat="1" ht="12.75">
      <c r="B34" s="3" t="s">
        <v>10</v>
      </c>
      <c r="C34" s="17">
        <v>0</v>
      </c>
      <c r="D34" s="17"/>
      <c r="E34" s="17"/>
      <c r="F34" s="17"/>
    </row>
    <row r="35" spans="1:6" ht="12.75">
      <c r="A35" s="1"/>
      <c r="B35" s="1" t="s">
        <v>53</v>
      </c>
      <c r="C35" s="18">
        <f>SUM(C32:C34)</f>
        <v>0</v>
      </c>
      <c r="D35" s="17"/>
      <c r="E35" s="17"/>
      <c r="F35" s="17"/>
    </row>
    <row r="36" spans="1:6" ht="12.75">
      <c r="A36" s="1"/>
      <c r="B36" s="1"/>
      <c r="C36" s="18"/>
      <c r="D36" s="17"/>
      <c r="E36" s="17"/>
      <c r="F36" s="17"/>
    </row>
    <row r="37" spans="1:6" ht="12.75">
      <c r="A37" s="1"/>
      <c r="B37" s="4" t="s">
        <v>55</v>
      </c>
      <c r="C37" s="18"/>
      <c r="D37" s="17"/>
      <c r="E37" s="17"/>
      <c r="F37" s="17"/>
    </row>
    <row r="38" spans="1:6" ht="12.75">
      <c r="A38" s="1"/>
      <c r="B38" s="7" t="s">
        <v>51</v>
      </c>
      <c r="C38" s="19">
        <v>0</v>
      </c>
      <c r="D38" s="17"/>
      <c r="E38" s="17"/>
      <c r="F38" s="17"/>
    </row>
    <row r="39" spans="1:6" ht="12.75">
      <c r="A39" s="1"/>
      <c r="B39" s="7" t="s">
        <v>52</v>
      </c>
      <c r="C39" s="19">
        <v>0</v>
      </c>
      <c r="D39" s="17"/>
      <c r="E39" s="17"/>
      <c r="F39" s="17"/>
    </row>
    <row r="40" spans="1:6" ht="12.75">
      <c r="A40" s="1"/>
      <c r="B40" s="3" t="s">
        <v>10</v>
      </c>
      <c r="C40" s="19">
        <v>0</v>
      </c>
      <c r="D40" s="17"/>
      <c r="E40" s="17"/>
      <c r="F40" s="17"/>
    </row>
    <row r="41" spans="1:6" ht="12.75">
      <c r="A41" s="1"/>
      <c r="B41" s="1" t="s">
        <v>56</v>
      </c>
      <c r="C41" s="18">
        <f>SUM(C38:C40)</f>
        <v>0</v>
      </c>
      <c r="D41" s="17"/>
      <c r="E41" s="17"/>
      <c r="F41" s="17"/>
    </row>
    <row r="42" spans="1:6" ht="12.75">
      <c r="A42" s="1"/>
      <c r="B42" s="1"/>
      <c r="C42" s="18"/>
      <c r="D42" s="17"/>
      <c r="E42" s="17"/>
      <c r="F42" s="17"/>
    </row>
    <row r="43" spans="1:6" ht="12.75">
      <c r="A43" s="1"/>
      <c r="B43" s="7" t="s">
        <v>51</v>
      </c>
      <c r="C43" s="19">
        <v>0</v>
      </c>
      <c r="D43" s="17"/>
      <c r="E43" s="17"/>
      <c r="F43" s="17"/>
    </row>
    <row r="44" spans="1:6" ht="12.75">
      <c r="A44" s="1"/>
      <c r="B44" s="7" t="s">
        <v>52</v>
      </c>
      <c r="C44" s="19">
        <v>0</v>
      </c>
      <c r="D44" s="17"/>
      <c r="E44" s="17"/>
      <c r="F44" s="17"/>
    </row>
    <row r="45" spans="1:6" ht="12.75">
      <c r="A45" s="1"/>
      <c r="B45" s="3" t="s">
        <v>10</v>
      </c>
      <c r="C45" s="19">
        <v>0</v>
      </c>
      <c r="D45" s="17"/>
      <c r="E45" s="17"/>
      <c r="F45" s="17"/>
    </row>
    <row r="46" spans="1:6" ht="12.75">
      <c r="A46" s="1"/>
      <c r="B46" s="1" t="s">
        <v>57</v>
      </c>
      <c r="C46" s="18">
        <f>SUM(C43:C45)</f>
        <v>0</v>
      </c>
      <c r="D46" s="17"/>
      <c r="E46" s="17"/>
      <c r="F46" s="17"/>
    </row>
    <row r="47" spans="1:6" ht="12.75">
      <c r="A47" s="1"/>
      <c r="B47" s="1"/>
      <c r="C47" s="18"/>
      <c r="D47" s="17"/>
      <c r="E47" s="17"/>
      <c r="F47" s="17"/>
    </row>
    <row r="48" spans="1:6" s="3" customFormat="1" ht="12.75">
      <c r="A48" s="4"/>
      <c r="B48" s="4" t="s">
        <v>58</v>
      </c>
      <c r="C48" s="18">
        <f>C12+C23+C29+C35+C41+C46</f>
        <v>0.053</v>
      </c>
      <c r="D48" s="17"/>
      <c r="E48" s="17"/>
      <c r="F48" s="17"/>
    </row>
    <row r="49" spans="1:6" s="3" customFormat="1" ht="12.75">
      <c r="A49" s="4"/>
      <c r="B49" s="4" t="s">
        <v>59</v>
      </c>
      <c r="C49" s="21">
        <f>'סך התשלומים ששולמו בגין כל סוג'!C37</f>
        <v>1.18187</v>
      </c>
      <c r="D49" s="17"/>
      <c r="E49" s="17"/>
      <c r="F49" s="17"/>
    </row>
    <row r="50" spans="2:6" ht="12.75">
      <c r="B50" s="4"/>
      <c r="C50" s="4" t="s">
        <v>15</v>
      </c>
      <c r="D50" s="17"/>
      <c r="E50" s="17"/>
      <c r="F50" s="17"/>
    </row>
    <row r="51" spans="3:6" ht="12.75">
      <c r="C51" s="15"/>
      <c r="D51" s="17"/>
      <c r="E51" s="17"/>
      <c r="F51" s="17"/>
    </row>
    <row r="52" spans="4:6" ht="12.75">
      <c r="D52" s="17"/>
      <c r="E52" s="17"/>
      <c r="F52" s="17"/>
    </row>
    <row r="53" spans="3:6" ht="12.75">
      <c r="C53" s="3"/>
      <c r="D53" s="17"/>
      <c r="E53" s="17"/>
      <c r="F53" s="17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1"/>
  <sheetViews>
    <sheetView rightToLeft="1" tabSelected="1" zoomScalePageLayoutView="0" workbookViewId="0" topLeftCell="A48">
      <selection activeCell="C35" sqref="C35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7" max="7" width="10.28125" style="0" bestFit="1" customWidth="1"/>
    <col min="8" max="8" width="13.8515625" style="0" bestFit="1" customWidth="1"/>
  </cols>
  <sheetData>
    <row r="1" spans="1:12" s="3" customFormat="1" ht="12.75">
      <c r="A1" s="39" t="s">
        <v>72</v>
      </c>
      <c r="B1" s="39"/>
      <c r="C1" s="39"/>
      <c r="D1" s="39"/>
      <c r="E1" s="39"/>
      <c r="F1" s="12"/>
      <c r="G1" s="12"/>
      <c r="H1" s="12"/>
      <c r="I1" s="12"/>
      <c r="J1" s="12"/>
      <c r="K1" s="12"/>
      <c r="L1" s="12"/>
    </row>
    <row r="2" spans="3:6" s="3" customFormat="1" ht="49.5" customHeight="1">
      <c r="C2" s="4" t="s">
        <v>0</v>
      </c>
      <c r="D2" s="4"/>
      <c r="E2" s="14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s="3" t="s">
        <v>13</v>
      </c>
      <c r="C4" s="17">
        <v>0</v>
      </c>
      <c r="D4" s="2"/>
      <c r="E4" s="22"/>
    </row>
    <row r="5" spans="2:5" s="3" customFormat="1" ht="12" customHeight="1">
      <c r="B5" s="7" t="s">
        <v>52</v>
      </c>
      <c r="C5" s="17">
        <v>0</v>
      </c>
      <c r="D5" s="2"/>
      <c r="E5" s="22"/>
    </row>
    <row r="6" spans="2:5" s="3" customFormat="1" ht="12" customHeight="1">
      <c r="B6" s="13" t="s">
        <v>10</v>
      </c>
      <c r="C6" s="17">
        <v>0</v>
      </c>
      <c r="D6" s="2"/>
      <c r="E6" s="22"/>
    </row>
    <row r="7" spans="1:5" ht="12.75">
      <c r="A7" s="1"/>
      <c r="B7" s="1" t="s">
        <v>1</v>
      </c>
      <c r="C7" s="18">
        <f>SUM(C4:C6)</f>
        <v>0</v>
      </c>
      <c r="D7" s="2"/>
      <c r="E7" s="17"/>
    </row>
    <row r="8" spans="1:5" ht="12.75">
      <c r="A8" s="1"/>
      <c r="B8" s="1"/>
      <c r="C8" s="18"/>
      <c r="D8" s="2"/>
      <c r="E8" s="17"/>
    </row>
    <row r="9" spans="1:5" s="3" customFormat="1" ht="12.75">
      <c r="A9" s="4"/>
      <c r="B9" s="4" t="s">
        <v>17</v>
      </c>
      <c r="C9" s="17"/>
      <c r="D9" s="10"/>
      <c r="E9" s="6"/>
    </row>
    <row r="10" spans="2:4" s="3" customFormat="1" ht="12.75">
      <c r="B10" s="3" t="s">
        <v>13</v>
      </c>
      <c r="C10" s="17">
        <v>0</v>
      </c>
      <c r="D10" s="10"/>
    </row>
    <row r="11" spans="2:4" s="3" customFormat="1" ht="12.75">
      <c r="B11" s="3" t="s">
        <v>14</v>
      </c>
      <c r="C11" s="17">
        <v>0</v>
      </c>
      <c r="D11" s="10"/>
    </row>
    <row r="12" spans="2:4" s="3" customFormat="1" ht="12.75">
      <c r="B12" s="3" t="s">
        <v>10</v>
      </c>
      <c r="C12" s="17">
        <v>0</v>
      </c>
      <c r="D12" s="10"/>
    </row>
    <row r="13" spans="1:5" s="3" customFormat="1" ht="12.75">
      <c r="A13" s="4"/>
      <c r="B13" s="4" t="s">
        <v>2</v>
      </c>
      <c r="C13" s="18">
        <f>SUM(C10:C12)</f>
        <v>0</v>
      </c>
      <c r="D13" s="10"/>
      <c r="E13" s="4"/>
    </row>
    <row r="14" spans="1:5" s="3" customFormat="1" ht="12.75">
      <c r="A14" s="4"/>
      <c r="B14" s="4"/>
      <c r="C14" s="18"/>
      <c r="D14" s="10"/>
      <c r="E14" s="4"/>
    </row>
    <row r="15" spans="1:4" s="3" customFormat="1" ht="12.75">
      <c r="A15" s="4"/>
      <c r="B15" s="4" t="s">
        <v>18</v>
      </c>
      <c r="C15" s="17"/>
      <c r="D15" s="10"/>
    </row>
    <row r="16" spans="2:4" s="3" customFormat="1" ht="12.75">
      <c r="B16" s="3" t="s">
        <v>13</v>
      </c>
      <c r="C16" s="17">
        <v>0</v>
      </c>
      <c r="D16" s="10"/>
    </row>
    <row r="17" spans="2:4" s="3" customFormat="1" ht="12.75">
      <c r="B17" s="3" t="s">
        <v>14</v>
      </c>
      <c r="C17" s="17">
        <v>0</v>
      </c>
      <c r="D17" s="10"/>
    </row>
    <row r="18" spans="2:4" s="3" customFormat="1" ht="15" customHeight="1">
      <c r="B18" s="3" t="s">
        <v>10</v>
      </c>
      <c r="C18" s="17">
        <v>0</v>
      </c>
      <c r="D18" s="10"/>
    </row>
    <row r="19" spans="1:5" s="3" customFormat="1" ht="12.75">
      <c r="A19" s="4"/>
      <c r="B19" s="4" t="s">
        <v>60</v>
      </c>
      <c r="C19" s="18">
        <f>SUM(C16:C18)</f>
        <v>0</v>
      </c>
      <c r="D19" s="10"/>
      <c r="E19" s="4"/>
    </row>
    <row r="20" spans="1:5" s="3" customFormat="1" ht="12.75">
      <c r="A20" s="4"/>
      <c r="B20" s="4"/>
      <c r="C20" s="18"/>
      <c r="D20" s="10"/>
      <c r="E20" s="4"/>
    </row>
    <row r="21" spans="1:4" s="3" customFormat="1" ht="12.75">
      <c r="A21" s="4"/>
      <c r="B21" s="4" t="s">
        <v>61</v>
      </c>
      <c r="C21" s="17"/>
      <c r="D21" s="10"/>
    </row>
    <row r="22" spans="1:4" s="3" customFormat="1" ht="12.75">
      <c r="A22" s="4"/>
      <c r="B22" s="4" t="s">
        <v>62</v>
      </c>
      <c r="C22" s="18">
        <f>SUM(C23:C25)</f>
        <v>0</v>
      </c>
      <c r="D22" s="10"/>
    </row>
    <row r="23" spans="2:4" s="3" customFormat="1" ht="12.75">
      <c r="B23" s="7" t="s">
        <v>63</v>
      </c>
      <c r="C23" s="17">
        <v>0</v>
      </c>
      <c r="D23" s="10"/>
    </row>
    <row r="24" spans="2:4" s="3" customFormat="1" ht="12.75">
      <c r="B24" s="7" t="s">
        <v>64</v>
      </c>
      <c r="C24" s="17">
        <v>0</v>
      </c>
      <c r="D24" s="10"/>
    </row>
    <row r="25" spans="2:4" s="3" customFormat="1" ht="12.75">
      <c r="B25" s="3" t="s">
        <v>10</v>
      </c>
      <c r="C25" s="17">
        <v>0</v>
      </c>
      <c r="D25" s="10"/>
    </row>
    <row r="26" spans="1:4" s="3" customFormat="1" ht="12.75">
      <c r="A26" s="4"/>
      <c r="B26" s="4" t="s">
        <v>65</v>
      </c>
      <c r="C26" s="18">
        <f>SUM(C27:C29)</f>
        <v>0</v>
      </c>
      <c r="D26" s="10"/>
    </row>
    <row r="27" spans="1:5" s="3" customFormat="1" ht="12.75">
      <c r="A27" s="4"/>
      <c r="B27" s="7" t="s">
        <v>63</v>
      </c>
      <c r="C27" s="19">
        <v>0</v>
      </c>
      <c r="D27" s="36"/>
      <c r="E27" s="36"/>
    </row>
    <row r="28" spans="1:5" s="3" customFormat="1" ht="12.75">
      <c r="A28" s="4"/>
      <c r="B28" s="7" t="s">
        <v>64</v>
      </c>
      <c r="C28" s="19">
        <v>0</v>
      </c>
      <c r="D28" s="36"/>
      <c r="E28" s="36"/>
    </row>
    <row r="29" spans="1:5" s="3" customFormat="1" ht="12.75">
      <c r="A29" s="4"/>
      <c r="B29" s="3" t="s">
        <v>10</v>
      </c>
      <c r="C29" s="19">
        <v>0</v>
      </c>
      <c r="D29" s="37"/>
      <c r="E29" s="37"/>
    </row>
    <row r="30" spans="1:5" s="3" customFormat="1" ht="12.75">
      <c r="A30" s="4"/>
      <c r="B30" s="4" t="s">
        <v>19</v>
      </c>
      <c r="C30" s="18">
        <f>C26+C22</f>
        <v>0</v>
      </c>
      <c r="E30" s="16"/>
    </row>
    <row r="31" spans="1:5" s="3" customFormat="1" ht="12.75">
      <c r="A31" s="4"/>
      <c r="B31" s="4"/>
      <c r="C31" s="18"/>
      <c r="E31" s="16"/>
    </row>
    <row r="32" spans="1:5" s="3" customFormat="1" ht="12.75">
      <c r="A32" s="4"/>
      <c r="B32" s="4" t="s">
        <v>21</v>
      </c>
      <c r="C32" s="18"/>
      <c r="E32" s="5"/>
    </row>
    <row r="33" spans="1:7" s="3" customFormat="1" ht="12.75">
      <c r="A33" s="4"/>
      <c r="B33" s="4" t="s">
        <v>66</v>
      </c>
      <c r="C33" s="18">
        <f>SUM(C34:C36)</f>
        <v>-0.00047</v>
      </c>
      <c r="G33" s="5"/>
    </row>
    <row r="34" spans="1:8" s="3" customFormat="1" ht="12.75">
      <c r="A34" s="4"/>
      <c r="B34" s="31" t="s">
        <v>79</v>
      </c>
      <c r="C34" s="19">
        <f>-0.47/1000</f>
        <v>-0.00047</v>
      </c>
      <c r="E34" s="34"/>
      <c r="F34" s="34"/>
      <c r="G34" s="21"/>
      <c r="H34" s="35"/>
    </row>
    <row r="35" spans="1:7" s="3" customFormat="1" ht="12.75">
      <c r="A35" s="4"/>
      <c r="B35" s="31" t="s">
        <v>73</v>
      </c>
      <c r="C35" s="19">
        <v>0</v>
      </c>
      <c r="E35" s="34"/>
      <c r="F35" s="34"/>
      <c r="G35" s="21"/>
    </row>
    <row r="36" spans="1:7" s="3" customFormat="1" ht="12.75">
      <c r="A36" s="4"/>
      <c r="B36" s="31" t="s">
        <v>10</v>
      </c>
      <c r="C36" s="19">
        <v>0</v>
      </c>
      <c r="E36" s="34"/>
      <c r="F36" s="34"/>
      <c r="G36" s="21"/>
    </row>
    <row r="37" spans="1:7" s="3" customFormat="1" ht="12.75">
      <c r="A37" s="4"/>
      <c r="B37" s="4" t="s">
        <v>67</v>
      </c>
      <c r="C37" s="18">
        <f>SUM(C38:C42)</f>
        <v>0.0016099999999999999</v>
      </c>
      <c r="E37" s="21"/>
      <c r="F37" s="34"/>
      <c r="G37" s="34"/>
    </row>
    <row r="38" spans="1:5" s="3" customFormat="1" ht="12.75">
      <c r="A38" s="4"/>
      <c r="B38" s="38" t="s">
        <v>74</v>
      </c>
      <c r="C38" s="19">
        <f>0.23/1000</f>
        <v>0.00023</v>
      </c>
      <c r="E38" s="5"/>
    </row>
    <row r="39" spans="1:5" s="3" customFormat="1" ht="12.75">
      <c r="A39" s="4"/>
      <c r="B39" s="38" t="s">
        <v>75</v>
      </c>
      <c r="C39" s="19">
        <f>0.21/1000</f>
        <v>0.00020999999999999998</v>
      </c>
      <c r="E39" s="5"/>
    </row>
    <row r="40" spans="1:5" s="3" customFormat="1" ht="12.75">
      <c r="A40" s="4"/>
      <c r="B40" s="38" t="s">
        <v>76</v>
      </c>
      <c r="C40" s="19">
        <f>0.83/1000</f>
        <v>0.00083</v>
      </c>
      <c r="E40" s="5"/>
    </row>
    <row r="41" spans="1:5" s="3" customFormat="1" ht="12.75">
      <c r="A41" s="4"/>
      <c r="B41" s="38" t="s">
        <v>77</v>
      </c>
      <c r="C41" s="19">
        <f>0.17/1000</f>
        <v>0.00017</v>
      </c>
      <c r="E41" s="5"/>
    </row>
    <row r="42" spans="1:5" s="3" customFormat="1" ht="12.75">
      <c r="A42" s="4"/>
      <c r="B42" s="38" t="s">
        <v>78</v>
      </c>
      <c r="C42" s="19">
        <f>0.17/1000</f>
        <v>0.00017</v>
      </c>
      <c r="E42" s="5"/>
    </row>
    <row r="43" spans="1:5" s="3" customFormat="1" ht="12.75">
      <c r="A43" s="4"/>
      <c r="B43" s="32"/>
      <c r="C43" s="33"/>
      <c r="E43" s="5"/>
    </row>
    <row r="44" spans="1:5" s="3" customFormat="1" ht="12.75">
      <c r="A44" s="4"/>
      <c r="B44" s="4" t="s">
        <v>20</v>
      </c>
      <c r="C44" s="18">
        <f>C7+C13+C19+C30+C33+C37</f>
        <v>0.00114</v>
      </c>
      <c r="D44" s="5"/>
      <c r="E44" s="5"/>
    </row>
    <row r="45" spans="1:5" s="3" customFormat="1" ht="12.75">
      <c r="A45" s="4"/>
      <c r="B45" s="4" t="s">
        <v>59</v>
      </c>
      <c r="C45" s="21">
        <f>'סך התשלומים ששולמו בגין כל סוג'!C37</f>
        <v>1.18187</v>
      </c>
      <c r="E45" s="11"/>
    </row>
    <row r="46" spans="1:5" s="3" customFormat="1" ht="12.75">
      <c r="A46" s="4"/>
      <c r="B46" s="4"/>
      <c r="C46" s="10"/>
      <c r="E46" s="10"/>
    </row>
    <row r="47" s="3" customFormat="1" ht="12.75"/>
    <row r="48" s="3" customFormat="1" ht="12.75">
      <c r="B48" s="7"/>
    </row>
    <row r="49" s="3" customFormat="1" ht="12.75">
      <c r="B49" s="7"/>
    </row>
    <row r="50" s="3" customFormat="1" ht="12.75">
      <c r="B50" s="29"/>
    </row>
    <row r="51" s="3" customFormat="1" ht="12.75"/>
    <row r="52" s="3" customFormat="1" ht="12.75">
      <c r="B52" s="7"/>
    </row>
    <row r="53" s="3" customFormat="1" ht="12.75">
      <c r="B53" s="7"/>
    </row>
    <row r="54" s="3" customFormat="1" ht="12.75">
      <c r="B54" s="7"/>
    </row>
    <row r="55" s="3" customFormat="1" ht="12.75">
      <c r="B55" s="29"/>
    </row>
    <row r="56" s="3" customFormat="1" ht="12.75"/>
    <row r="57" s="3" customFormat="1" ht="12.75">
      <c r="B57" s="7"/>
    </row>
    <row r="58" s="3" customFormat="1" ht="12.75">
      <c r="B58" s="7"/>
    </row>
    <row r="59" s="3" customFormat="1" ht="12.75">
      <c r="B59" s="7"/>
    </row>
    <row r="60" s="3" customFormat="1" ht="12.75">
      <c r="B60" s="29"/>
    </row>
    <row r="61" s="3" customFormat="1" ht="12.75"/>
    <row r="62" s="3" customFormat="1" ht="12.75">
      <c r="B62" s="7"/>
    </row>
    <row r="63" s="3" customFormat="1" ht="12.75">
      <c r="B63" s="7"/>
    </row>
    <row r="64" s="3" customFormat="1" ht="12.75">
      <c r="B64" s="7"/>
    </row>
    <row r="65" s="3" customFormat="1" ht="12.75">
      <c r="B65" s="29"/>
    </row>
    <row r="66" s="3" customFormat="1" ht="12.75"/>
    <row r="67" s="3" customFormat="1" ht="12.75">
      <c r="B67" s="7"/>
    </row>
    <row r="68" s="3" customFormat="1" ht="12.75">
      <c r="B68" s="7"/>
    </row>
    <row r="69" s="3" customFormat="1" ht="12.75">
      <c r="B69" s="7"/>
    </row>
    <row r="70" s="3" customFormat="1" ht="12.75">
      <c r="B70" s="29"/>
    </row>
    <row r="71" s="3" customFormat="1" ht="12.75"/>
    <row r="72" s="3" customFormat="1" ht="12.75">
      <c r="B72" s="7"/>
    </row>
    <row r="73" s="3" customFormat="1" ht="12.75">
      <c r="B73" s="7"/>
    </row>
    <row r="74" s="3" customFormat="1" ht="12.75">
      <c r="B74" s="7"/>
    </row>
    <row r="75" s="3" customFormat="1" ht="12.75">
      <c r="B75" s="29"/>
    </row>
    <row r="76" s="3" customFormat="1" ht="12.75"/>
    <row r="77" s="3" customFormat="1" ht="12.75">
      <c r="B77" s="7"/>
    </row>
    <row r="78" s="3" customFormat="1" ht="12.75">
      <c r="B78" s="7"/>
    </row>
    <row r="79" s="3" customFormat="1" ht="12.75">
      <c r="B79" s="7"/>
    </row>
    <row r="80" s="3" customFormat="1" ht="12.75">
      <c r="B80" s="29"/>
    </row>
    <row r="81" s="3" customFormat="1" ht="12.75"/>
    <row r="82" s="3" customFormat="1" ht="12.75">
      <c r="B82" s="7"/>
    </row>
    <row r="83" s="3" customFormat="1" ht="12.75">
      <c r="B83" s="7"/>
    </row>
    <row r="84" s="3" customFormat="1" ht="12.75">
      <c r="B84" s="7"/>
    </row>
    <row r="85" s="3" customFormat="1" ht="12.75">
      <c r="B85" s="29"/>
    </row>
    <row r="86" s="3" customFormat="1" ht="12.75"/>
    <row r="87" s="3" customFormat="1" ht="12.75">
      <c r="B87" s="7"/>
    </row>
    <row r="88" s="3" customFormat="1" ht="12.75">
      <c r="B88" s="7"/>
    </row>
    <row r="89" s="3" customFormat="1" ht="12.75">
      <c r="B89" s="7"/>
    </row>
    <row r="90" s="3" customFormat="1" ht="12.75">
      <c r="B90" s="29"/>
    </row>
    <row r="91" s="3" customFormat="1" ht="12.75"/>
    <row r="92" s="3" customFormat="1" ht="12.75">
      <c r="B92" s="7"/>
    </row>
    <row r="93" s="3" customFormat="1" ht="12.75">
      <c r="B93" s="7"/>
    </row>
    <row r="94" s="3" customFormat="1" ht="12.75">
      <c r="B94" s="7"/>
    </row>
    <row r="95" s="3" customFormat="1" ht="12.75">
      <c r="B95" s="29"/>
    </row>
    <row r="96" s="3" customFormat="1" ht="12.75"/>
    <row r="97" s="3" customFormat="1" ht="12.75">
      <c r="B97" s="7"/>
    </row>
    <row r="98" s="3" customFormat="1" ht="12.75">
      <c r="B98" s="7"/>
    </row>
    <row r="99" s="3" customFormat="1" ht="12.75">
      <c r="B99" s="7"/>
    </row>
    <row r="100" s="3" customFormat="1" ht="12.75">
      <c r="B100" s="29"/>
    </row>
    <row r="101" s="3" customFormat="1" ht="12.75"/>
    <row r="102" s="3" customFormat="1" ht="12.75">
      <c r="B102" s="7"/>
    </row>
    <row r="103" s="3" customFormat="1" ht="12.75">
      <c r="B103" s="7"/>
    </row>
    <row r="104" s="3" customFormat="1" ht="12.75">
      <c r="B104" s="7"/>
    </row>
    <row r="105" s="3" customFormat="1" ht="12.75">
      <c r="B105" s="29"/>
    </row>
    <row r="106" s="3" customFormat="1" ht="12.75"/>
    <row r="107" s="3" customFormat="1" ht="12.75">
      <c r="B107" s="7"/>
    </row>
    <row r="108" s="3" customFormat="1" ht="12.75">
      <c r="B108" s="7"/>
    </row>
    <row r="109" s="3" customFormat="1" ht="12.75">
      <c r="B109" s="7"/>
    </row>
    <row r="110" s="3" customFormat="1" ht="12.75">
      <c r="B110" s="29"/>
    </row>
    <row r="111" s="3" customFormat="1" ht="12.75"/>
    <row r="112" s="3" customFormat="1" ht="12.75">
      <c r="B112" s="7"/>
    </row>
    <row r="113" s="3" customFormat="1" ht="12.75">
      <c r="B113" s="7"/>
    </row>
    <row r="114" s="3" customFormat="1" ht="12.75">
      <c r="B114" s="7"/>
    </row>
    <row r="115" s="3" customFormat="1" ht="12.75">
      <c r="B115" s="29"/>
    </row>
    <row r="116" s="3" customFormat="1" ht="12.75"/>
    <row r="117" s="3" customFormat="1" ht="12.75">
      <c r="B117" s="7"/>
    </row>
    <row r="118" s="3" customFormat="1" ht="12.75">
      <c r="B118" s="7"/>
    </row>
    <row r="119" s="3" customFormat="1" ht="12.75">
      <c r="B119" s="7"/>
    </row>
    <row r="120" s="3" customFormat="1" ht="12.75">
      <c r="B120" s="29"/>
    </row>
    <row r="121" s="3" customFormat="1" ht="12.75"/>
    <row r="122" s="3" customFormat="1" ht="12.75">
      <c r="B122" s="7"/>
    </row>
    <row r="123" s="3" customFormat="1" ht="12.75">
      <c r="B123" s="7"/>
    </row>
    <row r="124" s="3" customFormat="1" ht="12.75">
      <c r="B124" s="7"/>
    </row>
    <row r="125" s="3" customFormat="1" ht="12.75">
      <c r="B125" s="29"/>
    </row>
    <row r="126" s="3" customFormat="1" ht="12.75"/>
    <row r="127" s="3" customFormat="1" ht="12.75">
      <c r="B127" s="7"/>
    </row>
    <row r="128" s="3" customFormat="1" ht="12.75">
      <c r="B128" s="7"/>
    </row>
    <row r="129" s="3" customFormat="1" ht="12.75">
      <c r="B129" s="7"/>
    </row>
    <row r="130" s="3" customFormat="1" ht="12.75">
      <c r="B130" s="29"/>
    </row>
    <row r="131" s="3" customFormat="1" ht="12.75"/>
    <row r="132" s="3" customFormat="1" ht="12.75">
      <c r="B132" s="7"/>
    </row>
    <row r="133" s="3" customFormat="1" ht="12.75">
      <c r="B133" s="7"/>
    </row>
    <row r="134" s="3" customFormat="1" ht="12.75">
      <c r="B134" s="7"/>
    </row>
    <row r="135" s="3" customFormat="1" ht="12.75">
      <c r="B135" s="29"/>
    </row>
    <row r="136" s="3" customFormat="1" ht="12.75"/>
    <row r="137" s="3" customFormat="1" ht="12.75">
      <c r="B137" s="7"/>
    </row>
    <row r="138" s="3" customFormat="1" ht="12.75">
      <c r="B138" s="7"/>
    </row>
    <row r="139" s="3" customFormat="1" ht="12.75">
      <c r="B139" s="7"/>
    </row>
    <row r="140" s="3" customFormat="1" ht="12.75">
      <c r="B140" s="29"/>
    </row>
    <row r="141" s="3" customFormat="1" ht="12.75"/>
    <row r="142" s="3" customFormat="1" ht="12.75">
      <c r="B142" s="7"/>
    </row>
    <row r="143" s="3" customFormat="1" ht="12.75">
      <c r="B143" s="7"/>
    </row>
    <row r="144" s="3" customFormat="1" ht="12.75">
      <c r="B144" s="7"/>
    </row>
    <row r="145" s="3" customFormat="1" ht="12.75">
      <c r="B145" s="29"/>
    </row>
    <row r="146" s="3" customFormat="1" ht="12.75"/>
    <row r="147" s="3" customFormat="1" ht="12.75">
      <c r="B147" s="7"/>
    </row>
    <row r="148" s="3" customFormat="1" ht="12.75">
      <c r="B148" s="7"/>
    </row>
    <row r="149" s="3" customFormat="1" ht="12.75">
      <c r="B149" s="7"/>
    </row>
    <row r="150" s="3" customFormat="1" ht="12.75">
      <c r="B150" s="29"/>
    </row>
    <row r="151" s="3" customFormat="1" ht="12.75"/>
    <row r="152" s="3" customFormat="1" ht="12.75">
      <c r="B152" s="7"/>
    </row>
    <row r="153" s="3" customFormat="1" ht="12.75">
      <c r="B153" s="7"/>
    </row>
    <row r="154" s="3" customFormat="1" ht="12.75">
      <c r="B154" s="7"/>
    </row>
    <row r="155" s="3" customFormat="1" ht="12.75">
      <c r="B155" s="29"/>
    </row>
    <row r="156" s="3" customFormat="1" ht="12.75"/>
    <row r="157" s="3" customFormat="1" ht="12.75">
      <c r="B157" s="7"/>
    </row>
    <row r="158" s="3" customFormat="1" ht="12.75">
      <c r="B158" s="7"/>
    </row>
    <row r="159" s="3" customFormat="1" ht="12.75">
      <c r="B159" s="7"/>
    </row>
    <row r="160" s="3" customFormat="1" ht="12.75">
      <c r="B160" s="29"/>
    </row>
    <row r="161" s="3" customFormat="1" ht="12.75"/>
    <row r="162" s="3" customFormat="1" ht="12.75">
      <c r="B162" s="7"/>
    </row>
    <row r="163" s="3" customFormat="1" ht="12.75">
      <c r="B163" s="7"/>
    </row>
    <row r="164" s="3" customFormat="1" ht="12.75">
      <c r="B164" s="7"/>
    </row>
    <row r="165" s="3" customFormat="1" ht="12.75">
      <c r="B165" s="29"/>
    </row>
    <row r="166" s="3" customFormat="1" ht="12.75"/>
    <row r="167" s="3" customFormat="1" ht="12.75">
      <c r="B167" s="7"/>
    </row>
    <row r="168" s="3" customFormat="1" ht="12.75">
      <c r="B168" s="7"/>
    </row>
    <row r="169" s="3" customFormat="1" ht="12.75">
      <c r="B169" s="7"/>
    </row>
    <row r="170" s="3" customFormat="1" ht="12.75">
      <c r="B170" s="29"/>
    </row>
    <row r="171" s="3" customFormat="1" ht="12.75"/>
    <row r="172" s="3" customFormat="1" ht="12.75">
      <c r="B172" s="7"/>
    </row>
    <row r="173" s="3" customFormat="1" ht="12.75">
      <c r="B173" s="7"/>
    </row>
    <row r="174" s="3" customFormat="1" ht="12.75">
      <c r="B174" s="7"/>
    </row>
    <row r="175" s="3" customFormat="1" ht="12.75">
      <c r="B175" s="29"/>
    </row>
    <row r="176" s="3" customFormat="1" ht="12.75"/>
    <row r="177" s="3" customFormat="1" ht="12.75">
      <c r="B177" s="7"/>
    </row>
    <row r="178" s="3" customFormat="1" ht="12.75">
      <c r="B178" s="7"/>
    </row>
    <row r="179" s="3" customFormat="1" ht="12.75">
      <c r="B179" s="7"/>
    </row>
    <row r="180" s="3" customFormat="1" ht="12.75">
      <c r="B180" s="29"/>
    </row>
    <row r="181" s="3" customFormat="1" ht="12.75"/>
    <row r="182" s="3" customFormat="1" ht="12.75">
      <c r="B182" s="7"/>
    </row>
    <row r="183" s="3" customFormat="1" ht="12.75">
      <c r="B183" s="7"/>
    </row>
    <row r="184" s="3" customFormat="1" ht="12.75">
      <c r="B184" s="7"/>
    </row>
    <row r="185" s="3" customFormat="1" ht="12.75">
      <c r="B185" s="29"/>
    </row>
    <row r="186" s="3" customFormat="1" ht="12.75"/>
    <row r="187" s="3" customFormat="1" ht="12.75">
      <c r="B187" s="7"/>
    </row>
    <row r="188" s="3" customFormat="1" ht="12.75">
      <c r="B188" s="7"/>
    </row>
    <row r="189" s="3" customFormat="1" ht="12.75">
      <c r="B189" s="7"/>
    </row>
    <row r="190" s="3" customFormat="1" ht="12.75">
      <c r="B190" s="29"/>
    </row>
    <row r="191" s="3" customFormat="1" ht="12.75"/>
    <row r="192" s="3" customFormat="1" ht="12.75">
      <c r="B192" s="7"/>
    </row>
    <row r="193" s="3" customFormat="1" ht="12.75">
      <c r="B193" s="7"/>
    </row>
    <row r="194" s="3" customFormat="1" ht="12.75">
      <c r="B194" s="7"/>
    </row>
    <row r="195" s="3" customFormat="1" ht="12.75">
      <c r="B195" s="29"/>
    </row>
    <row r="196" s="3" customFormat="1" ht="12.75"/>
    <row r="197" s="3" customFormat="1" ht="12.75">
      <c r="B197" s="7"/>
    </row>
    <row r="198" s="3" customFormat="1" ht="12.75">
      <c r="B198" s="7"/>
    </row>
    <row r="199" s="3" customFormat="1" ht="12.75">
      <c r="B199" s="7"/>
    </row>
    <row r="200" s="3" customFormat="1" ht="12.75">
      <c r="B200" s="29"/>
    </row>
    <row r="201" s="3" customFormat="1" ht="12.75"/>
    <row r="202" s="3" customFormat="1" ht="12.75">
      <c r="B202" s="7"/>
    </row>
    <row r="203" s="3" customFormat="1" ht="12.75">
      <c r="B203" s="7"/>
    </row>
    <row r="204" s="3" customFormat="1" ht="12.75">
      <c r="B204" s="7"/>
    </row>
    <row r="205" s="3" customFormat="1" ht="12.75">
      <c r="B205" s="29"/>
    </row>
    <row r="206" s="3" customFormat="1" ht="12.75"/>
    <row r="207" s="3" customFormat="1" ht="12.75">
      <c r="B207" s="7"/>
    </row>
    <row r="208" s="3" customFormat="1" ht="12.75">
      <c r="B208" s="7"/>
    </row>
    <row r="209" s="3" customFormat="1" ht="12.75">
      <c r="B209" s="7"/>
    </row>
    <row r="210" s="3" customFormat="1" ht="12.75">
      <c r="B210" s="29"/>
    </row>
    <row r="211" s="3" customFormat="1" ht="12.75"/>
    <row r="212" s="3" customFormat="1" ht="12.75">
      <c r="B212" s="7"/>
    </row>
    <row r="213" s="3" customFormat="1" ht="12.75">
      <c r="B213" s="7"/>
    </row>
    <row r="214" s="3" customFormat="1" ht="12.75"/>
    <row r="215" s="3" customFormat="1" ht="12.75">
      <c r="B215" s="28"/>
    </row>
    <row r="216" s="3" customFormat="1" ht="12.75">
      <c r="B216" s="7"/>
    </row>
    <row r="217" s="3" customFormat="1" ht="12.75">
      <c r="B217" s="7"/>
    </row>
    <row r="218" s="3" customFormat="1" ht="12.75">
      <c r="B218" s="29"/>
    </row>
    <row r="219" s="3" customFormat="1" ht="12.75"/>
    <row r="220" s="3" customFormat="1" ht="12.75">
      <c r="B220" s="7"/>
    </row>
    <row r="221" s="3" customFormat="1" ht="12.75">
      <c r="B221" s="7"/>
    </row>
    <row r="222" s="3" customFormat="1" ht="12.75"/>
    <row r="223" s="3" customFormat="1" ht="12.75">
      <c r="B223" s="28"/>
    </row>
    <row r="224" s="3" customFormat="1" ht="12.75">
      <c r="B224" s="7"/>
    </row>
    <row r="225" s="3" customFormat="1" ht="12.75">
      <c r="B225" s="7"/>
    </row>
    <row r="226" s="3" customFormat="1" ht="12.75">
      <c r="B226" s="29"/>
    </row>
    <row r="227" s="3" customFormat="1" ht="12.75"/>
    <row r="228" s="3" customFormat="1" ht="12.75">
      <c r="B228" s="7"/>
    </row>
    <row r="229" s="3" customFormat="1" ht="12.75">
      <c r="B229" s="7"/>
    </row>
    <row r="230" s="3" customFormat="1" ht="12.75"/>
    <row r="231" s="3" customFormat="1" ht="12.75">
      <c r="B231" s="28"/>
    </row>
    <row r="232" s="3" customFormat="1" ht="12.75">
      <c r="B232" s="7"/>
    </row>
    <row r="233" s="3" customFormat="1" ht="12.75">
      <c r="B233" s="7"/>
    </row>
    <row r="234" s="3" customFormat="1" ht="12.75">
      <c r="B234" s="29"/>
    </row>
    <row r="235" s="3" customFormat="1" ht="12.75"/>
    <row r="236" s="3" customFormat="1" ht="12.75">
      <c r="B236" s="7"/>
    </row>
    <row r="237" s="3" customFormat="1" ht="12.75">
      <c r="B237" s="7"/>
    </row>
    <row r="238" s="3" customFormat="1" ht="12.75"/>
    <row r="239" s="3" customFormat="1" ht="12.75">
      <c r="B239" s="28"/>
    </row>
    <row r="240" s="3" customFormat="1" ht="12.75">
      <c r="B240" s="7"/>
    </row>
    <row r="241" s="3" customFormat="1" ht="12.75">
      <c r="B241" s="7"/>
    </row>
    <row r="242" s="3" customFormat="1" ht="12.75">
      <c r="B242" s="29"/>
    </row>
    <row r="243" s="3" customFormat="1" ht="12.75"/>
    <row r="244" s="3" customFormat="1" ht="12.75">
      <c r="B244" s="7"/>
    </row>
    <row r="245" s="3" customFormat="1" ht="12.75">
      <c r="B245" s="7"/>
    </row>
    <row r="246" s="3" customFormat="1" ht="12.75"/>
    <row r="247" s="3" customFormat="1" ht="12.75">
      <c r="B247" s="28"/>
    </row>
    <row r="248" s="3" customFormat="1" ht="12.75">
      <c r="B248" s="7"/>
    </row>
    <row r="249" s="3" customFormat="1" ht="12.75">
      <c r="B249" s="7"/>
    </row>
    <row r="250" s="3" customFormat="1" ht="12.75">
      <c r="B250" s="29"/>
    </row>
    <row r="251" s="3" customFormat="1" ht="12.75"/>
    <row r="252" s="3" customFormat="1" ht="12.75">
      <c r="B252" s="7"/>
    </row>
    <row r="253" s="3" customFormat="1" ht="12.75">
      <c r="B253" s="7"/>
    </row>
    <row r="254" s="3" customFormat="1" ht="12.75"/>
    <row r="255" s="3" customFormat="1" ht="12.75">
      <c r="B255" s="28"/>
    </row>
    <row r="256" s="3" customFormat="1" ht="12.75">
      <c r="B256" s="7"/>
    </row>
    <row r="257" s="3" customFormat="1" ht="12.75">
      <c r="B257" s="7"/>
    </row>
    <row r="258" s="3" customFormat="1" ht="12.75">
      <c r="B258" s="29"/>
    </row>
    <row r="259" s="3" customFormat="1" ht="12.75"/>
    <row r="260" s="3" customFormat="1" ht="12.75">
      <c r="B260" s="7"/>
    </row>
    <row r="261" s="3" customFormat="1" ht="12.75">
      <c r="B261" s="7"/>
    </row>
    <row r="262" s="3" customFormat="1" ht="12.75"/>
    <row r="263" s="3" customFormat="1" ht="12.75">
      <c r="B263" s="28"/>
    </row>
    <row r="264" s="3" customFormat="1" ht="12.75">
      <c r="B264" s="7"/>
    </row>
    <row r="265" s="3" customFormat="1" ht="12.75">
      <c r="B265" s="7"/>
    </row>
    <row r="266" s="3" customFormat="1" ht="12.75">
      <c r="B266" s="29"/>
    </row>
    <row r="267" s="3" customFormat="1" ht="12.75"/>
    <row r="268" s="3" customFormat="1" ht="12.75">
      <c r="B268" s="7"/>
    </row>
    <row r="269" s="3" customFormat="1" ht="12.75">
      <c r="B269" s="7"/>
    </row>
    <row r="270" s="3" customFormat="1" ht="12.75"/>
    <row r="271" s="3" customFormat="1" ht="12.75">
      <c r="B271" s="28"/>
    </row>
    <row r="272" s="3" customFormat="1" ht="12.75">
      <c r="B272" s="7"/>
    </row>
    <row r="273" s="3" customFormat="1" ht="12.75">
      <c r="B273" s="7"/>
    </row>
    <row r="274" s="3" customFormat="1" ht="12.75">
      <c r="B274" s="29"/>
    </row>
    <row r="275" s="3" customFormat="1" ht="12.75"/>
    <row r="276" s="3" customFormat="1" ht="12.75">
      <c r="B276" s="7"/>
    </row>
    <row r="277" s="3" customFormat="1" ht="12.75">
      <c r="B277" s="7"/>
    </row>
    <row r="278" s="3" customFormat="1" ht="12.75"/>
    <row r="279" s="3" customFormat="1" ht="12.75">
      <c r="B279" s="28"/>
    </row>
    <row r="280" s="3" customFormat="1" ht="12.75">
      <c r="B280" s="7"/>
    </row>
    <row r="281" s="3" customFormat="1" ht="12.75">
      <c r="B281" s="7"/>
    </row>
    <row r="282" s="3" customFormat="1" ht="12.75">
      <c r="B282" s="29"/>
    </row>
    <row r="283" s="3" customFormat="1" ht="12.75"/>
    <row r="284" s="3" customFormat="1" ht="12.75">
      <c r="B284" s="7"/>
    </row>
    <row r="285" s="3" customFormat="1" ht="12.75">
      <c r="B285" s="7"/>
    </row>
    <row r="286" s="3" customFormat="1" ht="12.75"/>
    <row r="287" s="3" customFormat="1" ht="12.75">
      <c r="B287" s="28"/>
    </row>
    <row r="288" s="3" customFormat="1" ht="12.75">
      <c r="B288" s="7"/>
    </row>
    <row r="289" s="3" customFormat="1" ht="12.75">
      <c r="B289" s="7"/>
    </row>
    <row r="290" s="3" customFormat="1" ht="12.75">
      <c r="B290" s="29"/>
    </row>
    <row r="291" s="3" customFormat="1" ht="12.75"/>
    <row r="292" s="3" customFormat="1" ht="12.75">
      <c r="B292" s="7"/>
    </row>
    <row r="293" s="3" customFormat="1" ht="12.75">
      <c r="B293" s="7"/>
    </row>
    <row r="294" s="3" customFormat="1" ht="12.75"/>
    <row r="295" s="3" customFormat="1" ht="12.75">
      <c r="B295" s="28"/>
    </row>
    <row r="296" s="3" customFormat="1" ht="12.75">
      <c r="B296" s="7"/>
    </row>
    <row r="297" s="3" customFormat="1" ht="12.75">
      <c r="B297" s="7"/>
    </row>
    <row r="298" s="3" customFormat="1" ht="12.75">
      <c r="B298" s="29"/>
    </row>
    <row r="299" s="3" customFormat="1" ht="12.75"/>
    <row r="300" s="3" customFormat="1" ht="12.75">
      <c r="B300" s="7"/>
    </row>
    <row r="301" s="3" customFormat="1" ht="12.75">
      <c r="B301" s="7"/>
    </row>
    <row r="302" s="3" customFormat="1" ht="12.75"/>
    <row r="303" s="3" customFormat="1" ht="12.75">
      <c r="B303" s="28"/>
    </row>
    <row r="304" s="3" customFormat="1" ht="12.75">
      <c r="B304" s="7"/>
    </row>
    <row r="305" s="3" customFormat="1" ht="12.75">
      <c r="B305" s="7"/>
    </row>
    <row r="306" s="3" customFormat="1" ht="12.75">
      <c r="B306" s="29"/>
    </row>
    <row r="307" s="3" customFormat="1" ht="12.75"/>
    <row r="308" s="3" customFormat="1" ht="12.75">
      <c r="B308" s="7"/>
    </row>
    <row r="309" s="3" customFormat="1" ht="12.75">
      <c r="B309" s="7"/>
    </row>
    <row r="310" s="3" customFormat="1" ht="12.75"/>
    <row r="311" s="3" customFormat="1" ht="12.75">
      <c r="B311" s="28"/>
    </row>
    <row r="312" s="3" customFormat="1" ht="12.75">
      <c r="B312" s="7"/>
    </row>
    <row r="313" s="3" customFormat="1" ht="12.75">
      <c r="B313" s="7"/>
    </row>
    <row r="314" s="3" customFormat="1" ht="12.75">
      <c r="B314" s="29"/>
    </row>
    <row r="315" s="3" customFormat="1" ht="12.75"/>
    <row r="316" s="3" customFormat="1" ht="12.75">
      <c r="B316" s="7"/>
    </row>
    <row r="317" s="3" customFormat="1" ht="12.75">
      <c r="B317" s="7"/>
    </row>
    <row r="318" s="3" customFormat="1" ht="12.75"/>
    <row r="319" s="3" customFormat="1" ht="12.75">
      <c r="B319" s="28"/>
    </row>
    <row r="320" s="3" customFormat="1" ht="12.75">
      <c r="B320" s="7"/>
    </row>
    <row r="321" s="3" customFormat="1" ht="12.75">
      <c r="B321" s="7"/>
    </row>
    <row r="322" s="3" customFormat="1" ht="12.75">
      <c r="B322" s="29"/>
    </row>
    <row r="323" s="3" customFormat="1" ht="12.75"/>
    <row r="324" s="3" customFormat="1" ht="12.75">
      <c r="B324" s="7"/>
    </row>
    <row r="325" s="3" customFormat="1" ht="12.75">
      <c r="B325" s="7"/>
    </row>
    <row r="326" s="3" customFormat="1" ht="12.75"/>
    <row r="327" s="3" customFormat="1" ht="12.75">
      <c r="B327" s="28"/>
    </row>
    <row r="328" s="3" customFormat="1" ht="12.75">
      <c r="B328" s="7"/>
    </row>
    <row r="329" s="3" customFormat="1" ht="12.75">
      <c r="B329" s="7"/>
    </row>
    <row r="330" s="3" customFormat="1" ht="12.75">
      <c r="B330" s="29"/>
    </row>
    <row r="331" s="3" customFormat="1" ht="12.75"/>
    <row r="332" s="3" customFormat="1" ht="12.75">
      <c r="B332" s="7"/>
    </row>
    <row r="333" s="3" customFormat="1" ht="12.75">
      <c r="B333" s="7"/>
    </row>
    <row r="334" s="3" customFormat="1" ht="12.75"/>
    <row r="335" s="3" customFormat="1" ht="12.75">
      <c r="B335" s="28"/>
    </row>
    <row r="336" s="3" customFormat="1" ht="12.75">
      <c r="B336" s="7"/>
    </row>
    <row r="337" s="3" customFormat="1" ht="12.75">
      <c r="B337" s="7"/>
    </row>
    <row r="338" s="3" customFormat="1" ht="12.75">
      <c r="B338" s="29"/>
    </row>
    <row r="339" s="3" customFormat="1" ht="12.75"/>
    <row r="340" s="3" customFormat="1" ht="12.75">
      <c r="B340" s="7"/>
    </row>
    <row r="341" s="3" customFormat="1" ht="12.75">
      <c r="B341" s="7"/>
    </row>
    <row r="342" s="3" customFormat="1" ht="12.75"/>
    <row r="343" s="3" customFormat="1" ht="12.75">
      <c r="B343" s="28"/>
    </row>
    <row r="344" s="3" customFormat="1" ht="12.75">
      <c r="B344" s="7"/>
    </row>
    <row r="345" s="3" customFormat="1" ht="12.75">
      <c r="B345" s="7"/>
    </row>
    <row r="346" s="3" customFormat="1" ht="12.75">
      <c r="B346" s="29"/>
    </row>
    <row r="347" s="3" customFormat="1" ht="12.75"/>
    <row r="348" s="3" customFormat="1" ht="12.75">
      <c r="B348" s="7"/>
    </row>
    <row r="349" s="3" customFormat="1" ht="12.75">
      <c r="B349" s="7"/>
    </row>
    <row r="350" s="3" customFormat="1" ht="12.75"/>
    <row r="351" s="3" customFormat="1" ht="12.75">
      <c r="B351" s="28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61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George</cp:lastModifiedBy>
  <cp:lastPrinted>2013-12-25T06:24:22Z</cp:lastPrinted>
  <dcterms:created xsi:type="dcterms:W3CDTF">2010-01-14T07:10:55Z</dcterms:created>
  <dcterms:modified xsi:type="dcterms:W3CDTF">2016-08-15T13:37:18Z</dcterms:modified>
  <cp:category/>
  <cp:version/>
  <cp:contentType/>
  <cp:contentStatus/>
</cp:coreProperties>
</file>