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לתקופה'!$A$1:$H$56</definedName>
  </definedNames>
  <calcPr fullCalcOnLoad="1"/>
</workbook>
</file>

<file path=xl/sharedStrings.xml><?xml version="1.0" encoding="utf-8"?>
<sst xmlns="http://schemas.openxmlformats.org/spreadsheetml/2006/main" count="122" uniqueCount="96">
  <si>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</si>
  <si>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</si>
  <si>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</si>
  <si>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</si>
  <si>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</si>
  <si>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</si>
  <si>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</si>
  <si>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</si>
  <si>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</si>
  <si>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</si>
  <si>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</si>
  <si>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</si>
  <si>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</si>
  <si>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</si>
  <si>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</si>
  <si>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</si>
  <si>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</si>
  <si>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</si>
  <si>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</si>
  <si>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</si>
  <si>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</si>
  <si>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</si>
  <si>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</si>
  <si>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</si>
  <si>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</si>
  <si>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</si>
  <si>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</si>
  <si>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</si>
  <si>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</si>
  <si>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</si>
  <si>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</si>
  <si>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</si>
  <si>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</si>
  <si>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</si>
  <si>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</si>
  <si>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</si>
  <si>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</si>
  <si>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</si>
  <si>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</si>
  <si>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</si>
  <si>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</si>
  <si>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</si>
  <si>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</si>
  <si>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</si>
  <si>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</si>
  <si>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</si>
  <si>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</si>
  <si>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</si>
  <si>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</si>
  <si>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</si>
  <si>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</si>
  <si>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</si>
  <si>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</si>
  <si>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</si>
  <si>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</si>
  <si>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</si>
  <si>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</si>
  <si>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</si>
  <si>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</si>
  <si>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</si>
  <si>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</si>
  <si>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</si>
  <si>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</si>
  <si>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</si>
  <si>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</si>
  <si>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</si>
  <si>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</si>
  <si>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</si>
  <si>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</si>
  <si>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</si>
  <si>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</si>
  <si>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</si>
  <si>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</si>
  <si>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</si>
  <si>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</si>
  <si>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ברוקר א</t>
  </si>
  <si>
    <t>קסם</t>
  </si>
  <si>
    <t>ROBECO CAPITAL GROWTH FUNDS</t>
  </si>
  <si>
    <t>INVESCO ZODIAC FUNDS - INVESCO</t>
  </si>
  <si>
    <t>UBAM - GLOBAL HIGH YIELD SOLUT</t>
  </si>
  <si>
    <t>AVIVA INVESTORS SICAV - GLOBAL</t>
  </si>
  <si>
    <t>EMERGING GLOBAL SHARES</t>
  </si>
  <si>
    <t>תכלית</t>
  </si>
  <si>
    <t>ISHARES</t>
  </si>
  <si>
    <t>GLOBAL X</t>
  </si>
  <si>
    <t>KOTAK FUNDS - INDIA MIDCAP JA USA</t>
  </si>
  <si>
    <t>אלפא קרן הזדמנויות קרן גידור</t>
  </si>
  <si>
    <t>BLUE ATLANTIC PARTNERS II</t>
  </si>
  <si>
    <t>Forma Fund I</t>
  </si>
  <si>
    <t>ANGSANA BOND FUND</t>
  </si>
  <si>
    <t>L1 Capital Fund</t>
  </si>
  <si>
    <t>הראל סל בע"מ</t>
  </si>
  <si>
    <t>FINANCIAL SELECT</t>
  </si>
  <si>
    <t>HEALTH CARE SELECT</t>
  </si>
  <si>
    <t>UTILITIES SELECT SECTOR</t>
  </si>
  <si>
    <t xml:space="preserve">קופה 130 שובל - סך התשלומים ששולמו בגין כל סוג של הוצאה ישירה  לשנה המסתיימת ביום: 31/12/2017 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</si>
</sst>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0000"/>
    <numFmt numFmtId="193" formatCode="0.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0" fontId="22" fillId="0" borderId="0" xfId="0" applyFont="1" applyAlignment="1">
      <alignment horizontal="right"/>
    </xf>
    <xf numFmtId="43" fontId="0" fillId="0" borderId="0" xfId="35" applyFont="1" applyFill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 horizontal="left" wrapText="1"/>
    </xf>
    <xf numFmtId="171" fontId="0" fillId="0" borderId="0" xfId="35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rightToLeft="1" tabSelected="1" zoomScalePageLayoutView="0" workbookViewId="0" topLeftCell="A1">
      <selection activeCell="A9" sqref="A9"/>
    </sheetView>
  </sheetViews>
  <sheetFormatPr defaultColWidth="9.140625" defaultRowHeight="12.75"/>
  <cols>
    <col min="1" max="1" width="25.57421875" style="0" customWidth="1"/>
    <col min="2" max="2" width="59.42187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1" t="s">
        <v>95</v>
      </c>
      <c r="B1" s="27"/>
      <c r="C1" s="27" t="s">
        <v>74</v>
      </c>
      <c r="D1" s="27"/>
      <c r="E1" s="27"/>
      <c r="F1" s="45"/>
      <c r="G1" s="45"/>
    </row>
    <row r="2" spans="1:6" ht="25.5" customHeight="1">
      <c r="A2" s="3"/>
      <c r="B2" s="3"/>
      <c r="C2" s="4" t="s">
        <v>0</v>
      </c>
      <c r="D2" s="4"/>
      <c r="E2" s="14"/>
      <c r="F2" s="14"/>
    </row>
    <row r="3" spans="1:6" ht="12.75">
      <c r="A3" s="4"/>
      <c r="B3" s="24" t="s">
        <v>22</v>
      </c>
      <c r="C3" s="18">
        <f>SUM(C4:C5)</f>
        <v>15.823235438000001</v>
      </c>
      <c r="D3" s="10"/>
      <c r="E3" s="4"/>
      <c r="F3" s="4"/>
    </row>
    <row r="4" spans="1:6" ht="12.75">
      <c r="A4" s="4"/>
      <c r="B4" s="25" t="s">
        <v>28</v>
      </c>
      <c r="C4" s="18">
        <f>'פרוט עמלות והוצאות לתקופה '!C4</f>
        <v>0</v>
      </c>
      <c r="D4" s="10"/>
      <c r="E4" s="4"/>
      <c r="F4" s="4"/>
    </row>
    <row r="5" spans="1:6" ht="12.75">
      <c r="A5" s="4"/>
      <c r="B5" s="25" t="s">
        <v>29</v>
      </c>
      <c r="C5" s="18">
        <f>'פרוט עמלות והוצאות לתקופה '!C8</f>
        <v>15.823235438000001</v>
      </c>
      <c r="D5" s="10"/>
      <c r="E5" s="4"/>
      <c r="F5" s="4"/>
    </row>
    <row r="6" spans="1:6" ht="12.75">
      <c r="A6" s="4"/>
      <c r="B6" s="4"/>
      <c r="C6" s="18"/>
      <c r="D6" s="10"/>
      <c r="E6" s="4"/>
      <c r="F6" s="4"/>
    </row>
    <row r="7" spans="1:6" ht="12.75">
      <c r="A7" s="4"/>
      <c r="B7" s="24" t="s">
        <v>23</v>
      </c>
      <c r="C7" s="18">
        <f>SUM(C8:C9)</f>
        <v>25.621374562</v>
      </c>
      <c r="D7" s="10"/>
      <c r="E7" s="4"/>
      <c r="F7" s="4"/>
    </row>
    <row r="8" spans="1:6" ht="12.75">
      <c r="A8" s="4"/>
      <c r="B8" s="25" t="s">
        <v>30</v>
      </c>
      <c r="C8" s="18">
        <f>'פרוט עמלות והוצאות לתקופה '!C15</f>
        <v>0</v>
      </c>
      <c r="D8" s="10"/>
      <c r="E8" s="4"/>
      <c r="F8" s="4"/>
    </row>
    <row r="9" spans="1:6" ht="12.75">
      <c r="A9" s="4"/>
      <c r="B9" s="25" t="s">
        <v>31</v>
      </c>
      <c r="C9" s="18">
        <f>'פרוט עמלות והוצאות לתקופה '!C19</f>
        <v>25.621374562</v>
      </c>
      <c r="D9" s="10"/>
      <c r="E9" s="4"/>
      <c r="F9" s="4"/>
    </row>
    <row r="10" spans="1:6" ht="12.75">
      <c r="A10" s="4"/>
      <c r="B10" s="4"/>
      <c r="C10" s="18"/>
      <c r="D10" s="10"/>
      <c r="E10" s="4"/>
      <c r="F10" s="4"/>
    </row>
    <row r="11" spans="1:6" ht="12.75">
      <c r="A11" s="4"/>
      <c r="B11" s="4"/>
      <c r="C11" s="18"/>
      <c r="D11" s="10"/>
      <c r="E11" s="4"/>
      <c r="F11" s="4"/>
    </row>
    <row r="12" spans="1:6" ht="12.75">
      <c r="A12" s="4"/>
      <c r="B12" s="24" t="s">
        <v>32</v>
      </c>
      <c r="C12" s="18">
        <f>SUM(C13:C15)</f>
        <v>0</v>
      </c>
      <c r="D12" s="10"/>
      <c r="E12" s="4"/>
      <c r="F12" s="4"/>
    </row>
    <row r="13" spans="1:6" ht="25.5">
      <c r="A13" s="4"/>
      <c r="B13" s="25" t="s">
        <v>33</v>
      </c>
      <c r="C13" s="18">
        <f>'פרוט עמלות והוצאות לתקופה '!C29</f>
        <v>0</v>
      </c>
      <c r="D13" s="10"/>
      <c r="E13" s="4"/>
      <c r="F13" s="4"/>
    </row>
    <row r="14" spans="1:6" ht="12.75">
      <c r="A14" s="4"/>
      <c r="B14" s="25" t="s">
        <v>34</v>
      </c>
      <c r="C14" s="18">
        <v>0</v>
      </c>
      <c r="D14" s="10"/>
      <c r="E14" s="4"/>
      <c r="F14" s="4"/>
    </row>
    <row r="15" spans="1:6" ht="12.75">
      <c r="A15" s="4"/>
      <c r="B15" s="25" t="s">
        <v>35</v>
      </c>
      <c r="C15" s="18">
        <f>'פרוט עמלות והוצאות לתקופה '!C35</f>
        <v>0</v>
      </c>
      <c r="D15" s="10"/>
      <c r="E15" s="4"/>
      <c r="F15" s="4"/>
    </row>
    <row r="16" spans="1:6" ht="12.75">
      <c r="A16" s="4"/>
      <c r="B16" s="23"/>
      <c r="C16" s="18"/>
      <c r="D16" s="10"/>
      <c r="E16" s="4"/>
      <c r="F16" s="4"/>
    </row>
    <row r="17" spans="1:6" ht="12.75">
      <c r="A17" s="4"/>
      <c r="B17" s="24" t="s">
        <v>24</v>
      </c>
      <c r="C17" s="21">
        <f>SUM(C18:C25)</f>
        <v>25.10270995446039</v>
      </c>
      <c r="D17" s="10"/>
      <c r="E17" s="4"/>
      <c r="F17" s="4"/>
    </row>
    <row r="18" spans="1:6" ht="15" customHeight="1">
      <c r="A18" s="4"/>
      <c r="B18" s="25" t="s">
        <v>36</v>
      </c>
      <c r="C18" s="18">
        <v>0</v>
      </c>
      <c r="D18" s="10"/>
      <c r="E18" s="8"/>
      <c r="F18" s="8"/>
    </row>
    <row r="19" spans="1:6" ht="14.25" customHeight="1">
      <c r="A19" s="4"/>
      <c r="B19" s="25" t="s">
        <v>37</v>
      </c>
      <c r="C19" s="18">
        <f>+'פרוט עמלות ניהול חיצוני לתקופה'!C4+'פרוט עמלות ניהול חיצוני לתקופה'!C5+'פרוט עמלות ניהול חיצוני לתקופה'!C6</f>
        <v>6.491576515145322</v>
      </c>
      <c r="D19" s="10"/>
      <c r="E19" s="4"/>
      <c r="F19" s="4"/>
    </row>
    <row r="20" spans="1:6" ht="13.5" customHeight="1">
      <c r="A20" s="4"/>
      <c r="B20" s="25" t="s">
        <v>38</v>
      </c>
      <c r="C20" s="18">
        <f>'פרוט עמלות ניהול חיצוני לתקופה'!C14</f>
        <v>0</v>
      </c>
      <c r="D20" s="21"/>
      <c r="E20" s="4"/>
      <c r="F20" s="4"/>
    </row>
    <row r="21" spans="1:6" ht="12.75">
      <c r="A21" s="4"/>
      <c r="B21" s="25" t="s">
        <v>39</v>
      </c>
      <c r="C21" s="18">
        <f>'פרוט עמלות ניהול חיצוני לתקופה'!C20</f>
        <v>0</v>
      </c>
      <c r="D21" s="21"/>
      <c r="E21" s="4"/>
      <c r="F21" s="4"/>
    </row>
    <row r="22" spans="1:6" ht="12.75">
      <c r="A22" s="4"/>
      <c r="B22" s="25" t="s">
        <v>40</v>
      </c>
      <c r="C22" s="21">
        <f>'פרוט עמלות ניהול חיצוני לתקופה'!C39</f>
        <v>-33.97620306647398</v>
      </c>
      <c r="D22" s="21"/>
      <c r="E22" s="4"/>
      <c r="F22" s="4"/>
    </row>
    <row r="23" spans="1:6" ht="12.75">
      <c r="A23" s="4"/>
      <c r="B23" s="25" t="s">
        <v>41</v>
      </c>
      <c r="C23" s="21">
        <f>'פרוט עמלות ניהול חיצוני לתקופה'!C43</f>
        <v>22.870026505789046</v>
      </c>
      <c r="D23" s="21"/>
      <c r="E23" s="4"/>
      <c r="F23" s="4"/>
    </row>
    <row r="24" spans="1:6" ht="14.25" customHeight="1">
      <c r="A24" s="4"/>
      <c r="B24" s="25" t="s">
        <v>42</v>
      </c>
      <c r="C24" s="18">
        <f>'פרוט עמלות ניהול חיצוני לתקופה'!C23</f>
        <v>0</v>
      </c>
      <c r="D24" s="21"/>
      <c r="E24" s="5"/>
      <c r="F24" s="5"/>
    </row>
    <row r="25" spans="1:6" ht="12.75">
      <c r="A25" s="4"/>
      <c r="B25" s="25" t="s">
        <v>43</v>
      </c>
      <c r="C25" s="18">
        <f>'פרוט עמלות ניהול חיצוני לתקופה'!C27</f>
        <v>29.71731</v>
      </c>
      <c r="D25" s="21"/>
      <c r="E25" s="5"/>
      <c r="F25" s="5"/>
    </row>
    <row r="26" spans="1:6" ht="12.75">
      <c r="A26" s="4"/>
      <c r="B26" s="24"/>
      <c r="C26" s="21"/>
      <c r="D26" s="21"/>
      <c r="E26" s="5"/>
      <c r="F26" s="5"/>
    </row>
    <row r="27" spans="1:6" ht="12.75">
      <c r="A27" s="4"/>
      <c r="B27" s="24" t="s">
        <v>25</v>
      </c>
      <c r="C27" s="18">
        <f>SUM(C28:C29)</f>
        <v>0</v>
      </c>
      <c r="D27" s="21"/>
      <c r="E27" s="5"/>
      <c r="F27" s="5"/>
    </row>
    <row r="28" spans="1:6" ht="12.75">
      <c r="A28" s="4"/>
      <c r="B28" s="25" t="s">
        <v>44</v>
      </c>
      <c r="C28" s="18">
        <f>'פרוט עמלות והוצאות לתקופה '!C41</f>
        <v>0</v>
      </c>
      <c r="D28" s="21"/>
      <c r="E28" s="11"/>
      <c r="F28" s="11"/>
    </row>
    <row r="29" spans="1:6" ht="12.75">
      <c r="A29" s="4"/>
      <c r="B29" s="25" t="s">
        <v>45</v>
      </c>
      <c r="C29" s="18">
        <f>'פרוט עמלות והוצאות לתקופה '!C46</f>
        <v>0</v>
      </c>
      <c r="D29" s="21"/>
      <c r="E29" s="10"/>
      <c r="F29" s="10"/>
    </row>
    <row r="30" spans="2:4" ht="12.75">
      <c r="B30" s="24"/>
      <c r="D30" s="21"/>
    </row>
    <row r="31" spans="2:3" ht="12.75">
      <c r="B31" s="24" t="s">
        <v>46</v>
      </c>
      <c r="C31" s="21">
        <f>C3+C7+C12+C17+C27</f>
        <v>66.54731995446039</v>
      </c>
    </row>
    <row r="32" ht="12.75">
      <c r="B32" s="24"/>
    </row>
    <row r="33" ht="12.75">
      <c r="B33" s="24" t="s">
        <v>26</v>
      </c>
    </row>
    <row r="34" spans="2:4" ht="25.5">
      <c r="B34" s="26" t="s">
        <v>47</v>
      </c>
      <c r="C34" s="10">
        <f>(C13+C17+C29)/C37</f>
        <v>0.00023990051371834697</v>
      </c>
      <c r="D34" s="10"/>
    </row>
    <row r="35" spans="2:4" ht="12.75">
      <c r="B35" s="26" t="s">
        <v>27</v>
      </c>
      <c r="C35" s="10">
        <f>C31/C37</f>
        <v>0.0006359766046222251</v>
      </c>
      <c r="D35" s="10"/>
    </row>
    <row r="36" ht="12.75">
      <c r="B36" s="24"/>
    </row>
    <row r="37" spans="2:3" ht="12.75">
      <c r="B37" s="24" t="s">
        <v>48</v>
      </c>
      <c r="C37" s="31">
        <v>104638</v>
      </c>
    </row>
    <row r="38" ht="12.75">
      <c r="D38" s="31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5" t="str">
        <f>'סך התשלומים ששולמו בגין כל סוג'!A1</f>
        <v>קופה 130 שובל - סך התשלומים ששולמו בגין כל סוג של הוצאה ישירה  לשנה המסתיימת ביום: 31/12/2017 </v>
      </c>
      <c r="B1" s="45"/>
      <c r="C1" s="45"/>
      <c r="D1" s="45"/>
      <c r="E1" s="45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75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15.823235438000001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14271.436807/1000</f>
        <v>14.271436807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f>1551.798631/1000</f>
        <v>1.5517986309999998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15.823235438000001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25.621374562</v>
      </c>
      <c r="D19" s="17"/>
      <c r="E19" s="17"/>
      <c r="F19" s="17"/>
    </row>
    <row r="20" spans="2:6" ht="12.75">
      <c r="B20" s="3" t="s">
        <v>68</v>
      </c>
      <c r="C20" s="17">
        <f>25621.374562/1000</f>
        <v>25.621374562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25.621374562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C12+C23+C29+C35+C41+C46</f>
        <v>41.44461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סוג'!C37</f>
        <v>104638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1"/>
  <sheetViews>
    <sheetView rightToLeft="1" zoomScalePageLayoutView="0" workbookViewId="0" topLeftCell="A16">
      <selection activeCell="A2" sqref="A2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2.140625" style="0" customWidth="1"/>
    <col min="5" max="5" width="12.7109375" style="0" customWidth="1"/>
    <col min="6" max="6" width="17.00390625" style="0" customWidth="1"/>
    <col min="7" max="7" width="10.28125" style="0" bestFit="1" customWidth="1"/>
    <col min="8" max="8" width="13.8515625" style="0" bestFit="1" customWidth="1"/>
    <col min="10" max="10" width="17.421875" style="0" bestFit="1" customWidth="1"/>
  </cols>
  <sheetData>
    <row r="1" spans="1:12" s="3" customFormat="1" ht="12.75">
      <c r="A1" s="45" t="str">
        <f>'סך התשלומים ששולמו בגין כל סוג'!A1</f>
        <v>קופה 130 שובל - סך התשלומים ששולמו בגין כל סוג של הוצאה ישירה  לשנה המסתיימת ביום: 31/12/2017 </v>
      </c>
      <c r="B1" s="45"/>
      <c r="C1" s="45"/>
      <c r="D1" s="45"/>
      <c r="E1" s="45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43" t="s">
        <v>86</v>
      </c>
      <c r="C4" s="17">
        <v>2.4111027939327885</v>
      </c>
      <c r="D4" s="2"/>
      <c r="E4" s="22"/>
    </row>
    <row r="5" spans="2:5" s="3" customFormat="1" ht="12" customHeight="1">
      <c r="B5" s="43" t="s">
        <v>87</v>
      </c>
      <c r="C5" s="17">
        <v>0.9291020590871936</v>
      </c>
      <c r="D5" s="2"/>
      <c r="E5" s="22"/>
    </row>
    <row r="6" spans="2:5" s="3" customFormat="1" ht="12" customHeight="1">
      <c r="B6" s="44" t="s">
        <v>88</v>
      </c>
      <c r="C6" s="17">
        <v>3.15137166212534</v>
      </c>
      <c r="D6" s="2"/>
      <c r="E6" s="22"/>
    </row>
    <row r="7" spans="2:5" s="3" customFormat="1" ht="12" customHeight="1">
      <c r="B7" s="13" t="s">
        <v>10</v>
      </c>
      <c r="C7" s="17">
        <v>0</v>
      </c>
      <c r="D7" s="2"/>
      <c r="E7" s="22"/>
    </row>
    <row r="8" spans="1:5" ht="12.75">
      <c r="A8" s="1"/>
      <c r="B8" s="1" t="s">
        <v>1</v>
      </c>
      <c r="C8" s="18">
        <f>SUM(C4:C7)</f>
        <v>6.491576515145322</v>
      </c>
      <c r="D8" s="2"/>
      <c r="E8" s="17"/>
    </row>
    <row r="9" spans="1:5" ht="12.75">
      <c r="A9" s="1"/>
      <c r="B9" s="1"/>
      <c r="C9" s="18"/>
      <c r="D9" s="2"/>
      <c r="E9" s="17"/>
    </row>
    <row r="10" spans="1:5" s="3" customFormat="1" ht="12.75">
      <c r="A10" s="4"/>
      <c r="B10" s="4" t="s">
        <v>17</v>
      </c>
      <c r="C10" s="17"/>
      <c r="D10" s="10"/>
      <c r="E10" s="6"/>
    </row>
    <row r="11" spans="2:4" s="3" customFormat="1" ht="12.75">
      <c r="B11" s="3" t="s">
        <v>13</v>
      </c>
      <c r="C11" s="17">
        <v>0</v>
      </c>
      <c r="D11" s="10"/>
    </row>
    <row r="12" spans="2:4" s="3" customFormat="1" ht="12.75">
      <c r="B12" s="3" t="s">
        <v>14</v>
      </c>
      <c r="C12" s="17">
        <v>0</v>
      </c>
      <c r="D12" s="10"/>
    </row>
    <row r="13" spans="2:4" s="3" customFormat="1" ht="12.75">
      <c r="B13" s="3" t="s">
        <v>10</v>
      </c>
      <c r="C13" s="17">
        <v>0</v>
      </c>
      <c r="D13" s="10"/>
    </row>
    <row r="14" spans="1:5" s="3" customFormat="1" ht="12.75">
      <c r="A14" s="4"/>
      <c r="B14" s="4" t="s">
        <v>2</v>
      </c>
      <c r="C14" s="18">
        <f>SUM(C11:C13)</f>
        <v>0</v>
      </c>
      <c r="D14" s="10"/>
      <c r="E14" s="4"/>
    </row>
    <row r="15" spans="1:5" s="3" customFormat="1" ht="12.75">
      <c r="A15" s="4"/>
      <c r="B15" s="4"/>
      <c r="C15" s="18"/>
      <c r="D15" s="10"/>
      <c r="E15" s="4"/>
    </row>
    <row r="16" spans="1:4" s="3" customFormat="1" ht="12.75">
      <c r="A16" s="4"/>
      <c r="B16" s="4" t="s">
        <v>18</v>
      </c>
      <c r="C16" s="17"/>
      <c r="D16" s="10"/>
    </row>
    <row r="17" spans="2:4" s="3" customFormat="1" ht="12.75">
      <c r="B17" s="3" t="s">
        <v>13</v>
      </c>
      <c r="C17" s="17">
        <v>0</v>
      </c>
      <c r="D17" s="10"/>
    </row>
    <row r="18" spans="2:4" s="3" customFormat="1" ht="12.75">
      <c r="B18" s="3" t="s">
        <v>14</v>
      </c>
      <c r="C18" s="17">
        <v>0</v>
      </c>
      <c r="D18" s="10"/>
    </row>
    <row r="19" spans="2:4" s="3" customFormat="1" ht="15" customHeight="1">
      <c r="B19" s="3" t="s">
        <v>10</v>
      </c>
      <c r="C19" s="17">
        <v>0</v>
      </c>
      <c r="D19" s="10"/>
    </row>
    <row r="20" spans="1:5" s="3" customFormat="1" ht="12.75">
      <c r="A20" s="4"/>
      <c r="B20" s="4" t="s">
        <v>60</v>
      </c>
      <c r="C20" s="18">
        <f>SUM(C17:C19)</f>
        <v>0</v>
      </c>
      <c r="D20" s="10"/>
      <c r="E20" s="4"/>
    </row>
    <row r="21" spans="1:5" s="3" customFormat="1" ht="12.75">
      <c r="A21" s="4"/>
      <c r="B21" s="4"/>
      <c r="C21" s="18"/>
      <c r="D21" s="10"/>
      <c r="E21" s="4"/>
    </row>
    <row r="22" spans="1:4" s="3" customFormat="1" ht="12.75">
      <c r="A22" s="4"/>
      <c r="B22" s="4" t="s">
        <v>61</v>
      </c>
      <c r="C22" s="17"/>
      <c r="D22" s="10"/>
    </row>
    <row r="23" spans="1:4" s="3" customFormat="1" ht="12.75">
      <c r="A23" s="4"/>
      <c r="B23" s="4" t="s">
        <v>62</v>
      </c>
      <c r="C23" s="18">
        <f>SUM(C24:C26)</f>
        <v>0</v>
      </c>
      <c r="D23" s="10"/>
    </row>
    <row r="24" spans="2:4" s="3" customFormat="1" ht="12.75">
      <c r="B24" s="7" t="s">
        <v>63</v>
      </c>
      <c r="C24" s="17">
        <v>0</v>
      </c>
      <c r="D24" s="10"/>
    </row>
    <row r="25" spans="2:4" s="3" customFormat="1" ht="12.75">
      <c r="B25" s="7" t="s">
        <v>64</v>
      </c>
      <c r="C25" s="17">
        <v>0</v>
      </c>
      <c r="D25" s="10"/>
    </row>
    <row r="26" spans="2:4" s="3" customFormat="1" ht="12.75">
      <c r="B26" s="3" t="s">
        <v>10</v>
      </c>
      <c r="C26" s="17">
        <v>0</v>
      </c>
      <c r="D26" s="10"/>
    </row>
    <row r="27" spans="1:4" s="3" customFormat="1" ht="12.75">
      <c r="A27" s="4"/>
      <c r="B27" s="4" t="s">
        <v>65</v>
      </c>
      <c r="C27" s="18">
        <f>SUM(C28:C35)</f>
        <v>29.71731</v>
      </c>
      <c r="D27" s="10"/>
    </row>
    <row r="28" spans="1:10" s="3" customFormat="1" ht="12.75">
      <c r="A28" s="4"/>
      <c r="B28" s="28" t="s">
        <v>77</v>
      </c>
      <c r="C28" s="19">
        <v>3.6577299999999995</v>
      </c>
      <c r="D28" s="40"/>
      <c r="E28" s="41"/>
      <c r="H28" s="17"/>
      <c r="I28" s="38"/>
      <c r="J28" s="17"/>
    </row>
    <row r="29" spans="1:10" s="3" customFormat="1" ht="12.75">
      <c r="A29" s="4"/>
      <c r="B29" s="28" t="s">
        <v>89</v>
      </c>
      <c r="C29" s="19">
        <v>0.7738099999999996</v>
      </c>
      <c r="D29" s="17"/>
      <c r="H29" s="17"/>
      <c r="I29" s="38"/>
      <c r="J29" s="17"/>
    </row>
    <row r="30" spans="1:10" s="3" customFormat="1" ht="12.75">
      <c r="A30" s="4"/>
      <c r="B30" s="28" t="s">
        <v>78</v>
      </c>
      <c r="C30" s="19">
        <v>7.762009999999998</v>
      </c>
      <c r="H30" s="17"/>
      <c r="I30" s="38"/>
      <c r="J30" s="17"/>
    </row>
    <row r="31" spans="1:10" s="3" customFormat="1" ht="12.75">
      <c r="A31" s="4"/>
      <c r="B31" s="28" t="s">
        <v>70</v>
      </c>
      <c r="C31" s="19">
        <v>7.441700000000001</v>
      </c>
      <c r="H31" s="17"/>
      <c r="I31" s="38"/>
      <c r="J31" s="17"/>
    </row>
    <row r="32" spans="1:10" s="3" customFormat="1" ht="12.75">
      <c r="A32" s="4"/>
      <c r="B32" s="28" t="s">
        <v>79</v>
      </c>
      <c r="C32" s="19">
        <v>2.48858</v>
      </c>
      <c r="H32" s="17"/>
      <c r="I32" s="38"/>
      <c r="J32" s="17"/>
    </row>
    <row r="33" spans="1:10" s="3" customFormat="1" ht="12.75">
      <c r="A33" s="4"/>
      <c r="B33" s="28" t="s">
        <v>85</v>
      </c>
      <c r="C33" s="19">
        <v>1.62026</v>
      </c>
      <c r="H33" s="17"/>
      <c r="I33" s="38"/>
      <c r="J33" s="17"/>
    </row>
    <row r="34" spans="2:10" s="3" customFormat="1" ht="12.75">
      <c r="B34" s="28" t="s">
        <v>80</v>
      </c>
      <c r="C34" s="19">
        <v>5.963590000000001</v>
      </c>
      <c r="H34" s="17"/>
      <c r="I34" s="38"/>
      <c r="J34" s="17"/>
    </row>
    <row r="35" spans="2:10" s="3" customFormat="1" ht="12.75">
      <c r="B35" s="28" t="s">
        <v>90</v>
      </c>
      <c r="C35" s="19">
        <v>0.009630000000000001</v>
      </c>
      <c r="I35" s="38"/>
      <c r="J35" s="17"/>
    </row>
    <row r="36" spans="1:5" s="3" customFormat="1" ht="12.75">
      <c r="A36" s="4"/>
      <c r="B36" s="4" t="s">
        <v>19</v>
      </c>
      <c r="C36" s="18">
        <f>C27+C23</f>
        <v>29.71731</v>
      </c>
      <c r="D36" s="17"/>
      <c r="E36" s="5"/>
    </row>
    <row r="37" spans="1:5" s="3" customFormat="1" ht="12.75">
      <c r="A37" s="4"/>
      <c r="B37" s="4"/>
      <c r="C37" s="18"/>
      <c r="E37" s="16"/>
    </row>
    <row r="38" spans="1:5" s="3" customFormat="1" ht="12.75">
      <c r="A38" s="4"/>
      <c r="B38" s="4" t="s">
        <v>21</v>
      </c>
      <c r="C38" s="18"/>
      <c r="E38" s="5"/>
    </row>
    <row r="39" spans="1:3" s="3" customFormat="1" ht="12.75">
      <c r="A39" s="4"/>
      <c r="B39" s="4" t="s">
        <v>66</v>
      </c>
      <c r="C39" s="21">
        <f>SUM(C40:C42)</f>
        <v>-33.97620306647398</v>
      </c>
    </row>
    <row r="40" spans="1:12" s="3" customFormat="1" ht="12.75">
      <c r="A40" s="4"/>
      <c r="B40" s="32" t="s">
        <v>91</v>
      </c>
      <c r="C40" s="42">
        <v>2.9228699999999996</v>
      </c>
      <c r="D40" s="17"/>
      <c r="E40" s="18"/>
      <c r="F40" s="38"/>
      <c r="G40" s="21"/>
      <c r="H40" s="17"/>
      <c r="I40" s="17"/>
      <c r="J40" s="17"/>
      <c r="L40" s="17"/>
    </row>
    <row r="41" spans="1:12" s="3" customFormat="1" ht="12.75">
      <c r="A41" s="4"/>
      <c r="B41" s="32" t="s">
        <v>76</v>
      </c>
      <c r="C41" s="42">
        <v>-36.583423066473976</v>
      </c>
      <c r="D41" s="17"/>
      <c r="E41" s="18"/>
      <c r="F41" s="38"/>
      <c r="G41" s="21"/>
      <c r="H41" s="17"/>
      <c r="I41" s="17"/>
      <c r="J41" s="17"/>
      <c r="L41" s="17"/>
    </row>
    <row r="42" spans="1:12" s="3" customFormat="1" ht="12.75">
      <c r="A42" s="4"/>
      <c r="B42" s="32" t="s">
        <v>82</v>
      </c>
      <c r="C42" s="42">
        <v>-0.3156499999999987</v>
      </c>
      <c r="E42" s="18"/>
      <c r="F42" s="38"/>
      <c r="G42" s="21"/>
      <c r="H42" s="17"/>
      <c r="I42" s="17"/>
      <c r="J42" s="17"/>
      <c r="L42" s="17"/>
    </row>
    <row r="43" spans="1:7" s="3" customFormat="1" ht="12.75">
      <c r="A43" s="4"/>
      <c r="B43" s="4" t="s">
        <v>67</v>
      </c>
      <c r="C43" s="18">
        <f>SUM(C44:C52)</f>
        <v>22.870026505789046</v>
      </c>
      <c r="F43" s="38"/>
      <c r="G43" s="38"/>
    </row>
    <row r="44" spans="1:9" s="3" customFormat="1" ht="12.75">
      <c r="A44" s="4"/>
      <c r="B44" s="36" t="s">
        <v>81</v>
      </c>
      <c r="C44" s="37">
        <v>0.8278871539068494</v>
      </c>
      <c r="D44" s="17"/>
      <c r="E44" s="21"/>
      <c r="H44" s="17"/>
      <c r="I44" s="39"/>
    </row>
    <row r="45" spans="1:9" s="3" customFormat="1" ht="12.75">
      <c r="A45" s="4"/>
      <c r="B45" s="36" t="s">
        <v>92</v>
      </c>
      <c r="C45" s="37">
        <v>0.2704610436712329</v>
      </c>
      <c r="D45" s="17"/>
      <c r="E45" s="5"/>
      <c r="H45" s="17"/>
      <c r="I45" s="39"/>
    </row>
    <row r="46" spans="1:9" s="3" customFormat="1" ht="12.75">
      <c r="A46" s="4"/>
      <c r="B46" s="36" t="s">
        <v>84</v>
      </c>
      <c r="C46" s="37">
        <v>0.5821307995616438</v>
      </c>
      <c r="H46" s="17"/>
      <c r="I46" s="39"/>
    </row>
    <row r="47" spans="1:9" s="3" customFormat="1" ht="12.75">
      <c r="A47" s="4"/>
      <c r="B47" s="36" t="s">
        <v>93</v>
      </c>
      <c r="C47" s="37">
        <v>0.025002697928767127</v>
      </c>
      <c r="H47" s="17"/>
      <c r="I47" s="39"/>
    </row>
    <row r="48" spans="1:9" s="3" customFormat="1" ht="12.75">
      <c r="A48" s="4"/>
      <c r="B48" s="36" t="s">
        <v>83</v>
      </c>
      <c r="C48" s="37">
        <v>14.311971512876717</v>
      </c>
      <c r="D48" s="17"/>
      <c r="E48" s="5"/>
      <c r="H48" s="17"/>
      <c r="I48" s="39"/>
    </row>
    <row r="49" spans="1:9" s="3" customFormat="1" ht="12.75">
      <c r="A49" s="4"/>
      <c r="B49" s="36" t="s">
        <v>71</v>
      </c>
      <c r="C49" s="37">
        <v>4.095571979389041</v>
      </c>
      <c r="D49" s="17"/>
      <c r="E49" s="5"/>
      <c r="H49" s="17"/>
      <c r="I49" s="39"/>
    </row>
    <row r="50" spans="1:9" s="3" customFormat="1" ht="12.75">
      <c r="A50" s="4"/>
      <c r="B50" s="36" t="s">
        <v>94</v>
      </c>
      <c r="C50" s="37">
        <v>0.06944231556164382</v>
      </c>
      <c r="H50" s="17"/>
      <c r="I50" s="39"/>
    </row>
    <row r="51" spans="1:9" s="3" customFormat="1" ht="12.75">
      <c r="A51" s="4"/>
      <c r="B51" s="36" t="s">
        <v>73</v>
      </c>
      <c r="C51" s="37">
        <v>0.7297750580383563</v>
      </c>
      <c r="H51" s="17"/>
      <c r="I51" s="39"/>
    </row>
    <row r="52" spans="1:9" s="3" customFormat="1" ht="12.75">
      <c r="A52" s="4"/>
      <c r="B52" s="33" t="s">
        <v>72</v>
      </c>
      <c r="C52" s="37">
        <v>1.9577839448547942</v>
      </c>
      <c r="D52" s="17"/>
      <c r="E52" s="38"/>
      <c r="H52" s="17"/>
      <c r="I52" s="39"/>
    </row>
    <row r="53" spans="1:3" s="3" customFormat="1" ht="12.75">
      <c r="A53" s="4"/>
      <c r="B53" s="34"/>
      <c r="C53" s="35"/>
    </row>
    <row r="54" spans="1:3" s="3" customFormat="1" ht="12.75">
      <c r="A54" s="4"/>
      <c r="B54" s="4" t="s">
        <v>20</v>
      </c>
      <c r="C54" s="21">
        <f>C8+C14+C20+C36+C39+C43</f>
        <v>25.10270995446039</v>
      </c>
    </row>
    <row r="55" spans="1:3" s="3" customFormat="1" ht="12.75">
      <c r="A55" s="4"/>
      <c r="B55" s="4" t="s">
        <v>59</v>
      </c>
      <c r="C55" s="21">
        <f>'סך התשלומים ששולמו בגין כל סוג'!C37</f>
        <v>104638</v>
      </c>
    </row>
    <row r="56" spans="1:5" s="3" customFormat="1" ht="12.75">
      <c r="A56" s="4"/>
      <c r="B56" s="4"/>
      <c r="C56" s="10"/>
      <c r="E56" s="10"/>
    </row>
    <row r="57" s="3" customFormat="1" ht="12.75"/>
    <row r="58" s="3" customFormat="1" ht="12.75">
      <c r="B58" s="7"/>
    </row>
    <row r="59" s="3" customFormat="1" ht="12.75">
      <c r="B59" s="7"/>
    </row>
    <row r="60" s="3" customFormat="1" ht="12.75">
      <c r="B60" s="30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30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30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30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30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30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30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30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30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30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30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30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30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30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30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30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30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30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30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30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30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30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30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30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30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30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30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30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30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30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30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>
      <c r="B214" s="7"/>
    </row>
    <row r="215" s="3" customFormat="1" ht="12.75">
      <c r="B215" s="30"/>
    </row>
    <row r="216" s="3" customFormat="1" ht="12.75"/>
    <row r="217" s="3" customFormat="1" ht="12.75">
      <c r="B217" s="7"/>
    </row>
    <row r="218" s="3" customFormat="1" ht="12.75">
      <c r="B218" s="7"/>
    </row>
    <row r="219" s="3" customFormat="1" ht="12.75">
      <c r="B219" s="7"/>
    </row>
    <row r="220" s="3" customFormat="1" ht="12.75">
      <c r="B220" s="30"/>
    </row>
    <row r="221" s="3" customFormat="1" ht="12.75"/>
    <row r="222" s="3" customFormat="1" ht="12.75">
      <c r="B222" s="7"/>
    </row>
    <row r="223" s="3" customFormat="1" ht="12.75">
      <c r="B223" s="7"/>
    </row>
    <row r="224" s="3" customFormat="1" ht="12.75"/>
    <row r="225" s="3" customFormat="1" ht="12.75">
      <c r="B225" s="29"/>
    </row>
    <row r="226" s="3" customFormat="1" ht="12.75">
      <c r="B226" s="7"/>
    </row>
    <row r="227" s="3" customFormat="1" ht="12.75">
      <c r="B227" s="7"/>
    </row>
    <row r="228" s="3" customFormat="1" ht="12.75">
      <c r="B228" s="30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9"/>
    </row>
    <row r="234" s="3" customFormat="1" ht="12.75">
      <c r="B234" s="7"/>
    </row>
    <row r="235" s="3" customFormat="1" ht="12.75">
      <c r="B235" s="7"/>
    </row>
    <row r="236" s="3" customFormat="1" ht="12.75">
      <c r="B236" s="30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9"/>
    </row>
    <row r="242" s="3" customFormat="1" ht="12.75">
      <c r="B242" s="7"/>
    </row>
    <row r="243" s="3" customFormat="1" ht="12.75">
      <c r="B243" s="7"/>
    </row>
    <row r="244" s="3" customFormat="1" ht="12.75">
      <c r="B244" s="30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9"/>
    </row>
    <row r="250" s="3" customFormat="1" ht="12.75">
      <c r="B250" s="7"/>
    </row>
    <row r="251" s="3" customFormat="1" ht="12.75">
      <c r="B251" s="7"/>
    </row>
    <row r="252" s="3" customFormat="1" ht="12.75">
      <c r="B252" s="30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9"/>
    </row>
    <row r="258" s="3" customFormat="1" ht="12.75">
      <c r="B258" s="7"/>
    </row>
    <row r="259" s="3" customFormat="1" ht="12.75">
      <c r="B259" s="7"/>
    </row>
    <row r="260" s="3" customFormat="1" ht="12.75">
      <c r="B260" s="30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9"/>
    </row>
    <row r="266" s="3" customFormat="1" ht="12.75">
      <c r="B266" s="7"/>
    </row>
    <row r="267" s="3" customFormat="1" ht="12.75">
      <c r="B267" s="7"/>
    </row>
    <row r="268" s="3" customFormat="1" ht="12.75">
      <c r="B268" s="30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9"/>
    </row>
    <row r="274" s="3" customFormat="1" ht="12.75">
      <c r="B274" s="7"/>
    </row>
    <row r="275" s="3" customFormat="1" ht="12.75">
      <c r="B275" s="7"/>
    </row>
    <row r="276" s="3" customFormat="1" ht="12.75">
      <c r="B276" s="30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9"/>
    </row>
    <row r="282" s="3" customFormat="1" ht="12.75">
      <c r="B282" s="7"/>
    </row>
    <row r="283" s="3" customFormat="1" ht="12.75">
      <c r="B283" s="7"/>
    </row>
    <row r="284" s="3" customFormat="1" ht="12.75">
      <c r="B284" s="30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9"/>
    </row>
    <row r="290" s="3" customFormat="1" ht="12.75">
      <c r="B290" s="7"/>
    </row>
    <row r="291" s="3" customFormat="1" ht="12.75">
      <c r="B291" s="7"/>
    </row>
    <row r="292" s="3" customFormat="1" ht="12.75">
      <c r="B292" s="30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9"/>
    </row>
    <row r="298" s="3" customFormat="1" ht="12.75">
      <c r="B298" s="7"/>
    </row>
    <row r="299" s="3" customFormat="1" ht="12.75">
      <c r="B299" s="7"/>
    </row>
    <row r="300" s="3" customFormat="1" ht="12.75">
      <c r="B300" s="30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9"/>
    </row>
    <row r="306" s="3" customFormat="1" ht="12.75">
      <c r="B306" s="7"/>
    </row>
    <row r="307" s="3" customFormat="1" ht="12.75">
      <c r="B307" s="7"/>
    </row>
    <row r="308" s="3" customFormat="1" ht="12.75">
      <c r="B308" s="30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9"/>
    </row>
    <row r="314" s="3" customFormat="1" ht="12.75">
      <c r="B314" s="7"/>
    </row>
    <row r="315" s="3" customFormat="1" ht="12.75">
      <c r="B315" s="7"/>
    </row>
    <row r="316" s="3" customFormat="1" ht="12.75">
      <c r="B316" s="30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9"/>
    </row>
    <row r="322" s="3" customFormat="1" ht="12.75">
      <c r="B322" s="7"/>
    </row>
    <row r="323" s="3" customFormat="1" ht="12.75">
      <c r="B323" s="7"/>
    </row>
    <row r="324" s="3" customFormat="1" ht="12.75">
      <c r="B324" s="30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9"/>
    </row>
    <row r="330" s="3" customFormat="1" ht="12.75">
      <c r="B330" s="7"/>
    </row>
    <row r="331" s="3" customFormat="1" ht="12.75">
      <c r="B331" s="7"/>
    </row>
    <row r="332" s="3" customFormat="1" ht="12.75">
      <c r="B332" s="30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9"/>
    </row>
    <row r="338" s="3" customFormat="1" ht="12.75">
      <c r="B338" s="7"/>
    </row>
    <row r="339" s="3" customFormat="1" ht="12.75">
      <c r="B339" s="7"/>
    </row>
    <row r="340" s="3" customFormat="1" ht="12.75">
      <c r="B340" s="30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9"/>
    </row>
    <row r="346" s="3" customFormat="1" ht="12.75">
      <c r="B346" s="7"/>
    </row>
    <row r="347" s="3" customFormat="1" ht="12.75">
      <c r="B347" s="7"/>
    </row>
    <row r="348" s="3" customFormat="1" ht="12.75">
      <c r="B348" s="30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9"/>
    </row>
    <row r="354" s="3" customFormat="1" ht="12.75">
      <c r="B354" s="7"/>
    </row>
    <row r="355" s="3" customFormat="1" ht="12.75">
      <c r="B355" s="7"/>
    </row>
    <row r="356" s="3" customFormat="1" ht="12.75">
      <c r="B356" s="30"/>
    </row>
    <row r="357" s="3" customFormat="1" ht="12.75"/>
    <row r="358" s="3" customFormat="1" ht="12.75">
      <c r="B358" s="7"/>
    </row>
    <row r="359" s="3" customFormat="1" ht="12.75">
      <c r="B359" s="7"/>
    </row>
    <row r="360" s="3" customFormat="1" ht="12.75"/>
    <row r="361" s="3" customFormat="1" ht="12.75">
      <c r="B361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2018-03-25T12:29:54Z</dcterms:modified>
  <cp:category/>
  <cp:version/>
  <cp:contentType/>
  <cp:contentStatus/>
</cp:coreProperties>
</file>