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הקרן'!$B$6:$D$47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M18" i="1" l="1"/>
  <c r="M20" i="1" s="1"/>
  <c r="M17" i="1"/>
  <c r="N17" i="1" s="1"/>
  <c r="M16" i="1"/>
  <c r="N16" i="1" s="1"/>
  <c r="N22" i="1" l="1"/>
  <c r="N20" i="1"/>
  <c r="N18" i="1"/>
</calcChain>
</file>

<file path=xl/sharedStrings.xml><?xml version="1.0" encoding="utf-8"?>
<sst xmlns="http://schemas.openxmlformats.org/spreadsheetml/2006/main" count="2709" uniqueCount="400">
  <si>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</si>
  <si>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</si>
  <si>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</si>
  <si>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</si>
  <si>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</si>
  <si>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</si>
  <si>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</si>
  <si>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</si>
  <si>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</si>
  <si>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</si>
  <si>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</si>
  <si>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</si>
  <si>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</si>
  <si>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</si>
  <si>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</si>
  <si>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</si>
  <si>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</si>
  <si>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</si>
  <si>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</si>
  <si>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</si>
  <si>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</si>
  <si>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</si>
  <si>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</si>
  <si>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</si>
  <si>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</si>
  <si>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</si>
  <si>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</si>
  <si>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</si>
  <si>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</si>
  <si>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</si>
  <si>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</si>
  <si>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</si>
  <si>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</si>
  <si>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</si>
  <si>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</si>
  <si>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</si>
  <si>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</si>
  <si>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</si>
  <si>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</si>
  <si>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</si>
  <si>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</si>
  <si>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</si>
  <si>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</si>
  <si>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</si>
  <si>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</si>
  <si>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</si>
  <si>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</si>
  <si>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</si>
  <si>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</si>
  <si>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</si>
  <si>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</si>
  <si>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</si>
  <si>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</si>
  <si>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</si>
  <si>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</si>
  <si>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</si>
  <si>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</si>
  <si>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</si>
  <si>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</si>
  <si>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</si>
  <si>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</si>
  <si>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</si>
  <si>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</si>
  <si>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</si>
  <si>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</si>
  <si>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</si>
  <si>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</si>
  <si>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</si>
  <si>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</si>
  <si>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</si>
  <si>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</si>
  <si>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</si>
  <si>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</si>
  <si>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</si>
  <si>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</si>
  <si>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</si>
  <si>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</si>
  <si>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</si>
  <si>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</si>
  <si>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</si>
  <si>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</si>
  <si>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</si>
  <si>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</si>
  <si>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</si>
  <si>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</si>
  <si>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</si>
  <si>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</si>
  <si>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</si>
  <si>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</si>
  <si>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</si>
  <si>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</si>
  <si>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</si>
  <si>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</si>
  <si>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</si>
  <si>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</si>
  <si>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</si>
  <si>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</si>
  <si>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</si>
  <si>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</si>
  <si>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</si>
  <si>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</si>
  <si>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</si>
  <si>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</si>
  <si>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</si>
  <si>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</si>
  <si>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</si>
  <si>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</si>
  <si>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</si>
  <si>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</si>
  <si>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</si>
  <si>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</si>
  <si>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</si>
  <si>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</si>
  <si>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</si>
  <si>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</si>
  <si>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</si>
  <si>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</si>
  <si>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</si>
  <si>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</si>
  <si>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</si>
  <si>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</si>
  <si>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</si>
  <si>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</si>
  <si>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</si>
  <si>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</si>
  <si>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</si>
  <si>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</si>
  <si>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</si>
  <si>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</si>
  <si>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</si>
  <si>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</si>
  <si>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</si>
  <si>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</si>
  <si>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</si>
  <si>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</si>
  <si>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</si>
  <si>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</si>
  <si>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</si>
  <si>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</si>
  <si>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</si>
  <si>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</si>
  <si>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</si>
  <si>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</si>
  <si>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</si>
  <si>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</si>
  <si>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</si>
  <si>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</si>
  <si>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</si>
  <si>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</si>
  <si>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</si>
  <si>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</si>
  <si>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</si>
  <si>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</si>
  <si>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</si>
  <si>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</si>
  <si>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</si>
  <si>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</si>
  <si>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</si>
  <si>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</si>
  <si>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</si>
  <si>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</si>
  <si>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</si>
  <si>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</si>
  <si>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</si>
  <si>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</si>
  <si>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</si>
  <si>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</si>
  <si>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</si>
  <si>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</si>
  <si>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</si>
  <si>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</si>
  <si>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</si>
  <si>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</si>
  <si>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</si>
  <si>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</si>
  <si>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</si>
  <si>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</si>
  <si>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</si>
  <si>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</si>
  <si>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</si>
  <si>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</si>
  <si>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</si>
  <si>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</si>
  <si>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</si>
  <si>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</si>
  <si>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</si>
  <si>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</si>
  <si>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</si>
  <si>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</si>
  <si>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</si>
  <si>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</si>
  <si>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</si>
  <si>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</si>
  <si>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</si>
  <si>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</si>
  <si>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</si>
  <si>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</si>
  <si>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שובל 593</t>
  </si>
  <si>
    <t>שובל גמל 50-60</t>
  </si>
  <si>
    <t>9806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</si>
  <si>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</si>
  <si>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</si>
  <si>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</si>
  <si>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</si>
  <si>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</si>
  <si>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</si>
  <si>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</si>
  <si>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</si>
  <si>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</si>
  <si>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</si>
  <si>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</si>
  <si>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</si>
  <si>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</si>
  <si>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</si>
  <si>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</si>
  <si>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</si>
  <si>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</si>
  <si>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</si>
  <si>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</si>
  <si>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</si>
  <si>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</si>
  <si>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</si>
  <si>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</si>
  <si>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</si>
  <si>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</si>
  <si>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</si>
  <si>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</si>
  <si>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</si>
  <si>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</si>
  <si>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</si>
  <si>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</si>
  <si>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</si>
  <si>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</si>
  <si>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</si>
  <si>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</si>
  <si>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</si>
  <si>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</si>
  <si>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</si>
  <si>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</si>
  <si>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</si>
  <si>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</si>
  <si>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</si>
  <si>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</si>
  <si>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</si>
  <si>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</si>
  <si>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</si>
  <si>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</si>
  <si>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</si>
  <si>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26/02/19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</si>
  <si>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</si>
  <si>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</si>
  <si>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</si>
  <si>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</si>
  <si>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</si>
  <si>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</si>
  <si>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</si>
  <si>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</si>
  <si>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</si>
  <si>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</si>
  <si>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</si>
  <si>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</si>
  <si>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</si>
  <si>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</si>
  <si>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</si>
  <si>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</si>
  <si>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</si>
  <si>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</si>
  <si>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</si>
  <si>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</si>
  <si>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</si>
  <si>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*פסג.תא 125- פסגות קרנות מדדים בע"מ</t>
  </si>
  <si>
    <t>1148808</t>
  </si>
  <si>
    <t>513865626</t>
  </si>
  <si>
    <t>מניות</t>
  </si>
  <si>
    <t>תכלית סל (40) תא 125- תכלית מדדים ניהול קרנות נאמנות בע"מ</t>
  </si>
  <si>
    <t>1143718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</si>
  <si>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</si>
  <si>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</si>
  <si>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</si>
  <si>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</si>
  <si>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</si>
  <si>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</si>
  <si>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</si>
  <si>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</si>
  <si>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60- הראל סל בע"מ</t>
  </si>
  <si>
    <t>1150473</t>
  </si>
  <si>
    <t>הראל סל תל בונד שקלי- הראל קרנות מדד בע"מ</t>
  </si>
  <si>
    <t>1150523</t>
  </si>
  <si>
    <t>513930768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</si>
  <si>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</si>
  <si>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</si>
  <si>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</si>
  <si>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</si>
  <si>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510938608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</si>
  <si>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</si>
  <si>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</si>
  <si>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</si>
  <si>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</si>
  <si>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</si>
  <si>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</si>
  <si>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</si>
  <si>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</si>
  <si>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</si>
  <si>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</si>
  <si>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</si>
  <si>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</si>
  <si>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</si>
  <si>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</si>
  <si>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</si>
  <si>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</si>
  <si>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NYSE</t>
  </si>
  <si>
    <t>28204</t>
  </si>
  <si>
    <t>iShares MSCI Japan Index Fun- iShares MSCI Japan Index Fund</t>
  </si>
  <si>
    <t>US4642868487</t>
  </si>
  <si>
    <t>30199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</si>
  <si>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</si>
  <si>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</si>
  <si>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</si>
  <si>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</si>
  <si>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</si>
  <si>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</si>
  <si>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</si>
  <si>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</si>
  <si>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</si>
  <si>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</si>
  <si>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</si>
  <si>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</si>
  <si>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</si>
  <si>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</si>
  <si>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</si>
  <si>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</si>
  <si>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</si>
  <si>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</si>
  <si>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</si>
  <si>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</si>
  <si>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</si>
  <si>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</si>
  <si>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</si>
  <si>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</si>
  <si>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</si>
  <si>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</si>
  <si>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</si>
  <si>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</si>
  <si>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</si>
  <si>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</si>
  <si>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</si>
  <si>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</si>
  <si>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</si>
  <si>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</si>
  <si>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</si>
  <si>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</si>
  <si>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</si>
  <si>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</si>
  <si>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</si>
  <si>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</si>
  <si>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</si>
  <si>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</si>
  <si>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</si>
  <si>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</si>
  <si>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</si>
  <si>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</si>
  <si>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</si>
  <si>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</si>
  <si>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</si>
  <si>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</si>
  <si>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</si>
  <si>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3.6042- פועלים סהר בע"מ</t>
  </si>
  <si>
    <t>9903376</t>
  </si>
  <si>
    <t>06/02/19</t>
  </si>
  <si>
    <t>פורוורד ש"ח דולר 3.7165- פועלים סהר בע"מ</t>
  </si>
  <si>
    <t>9903135</t>
  </si>
  <si>
    <t>12/12/18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</si>
  <si>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</si>
  <si>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</si>
  <si>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</si>
  <si>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</si>
  <si>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</si>
  <si>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</si>
  <si>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</si>
  <si>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</si>
  <si>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</si>
  <si>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</si>
  <si>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</si>
  <si>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</si>
  <si>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</si>
  <si>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</si>
  <si>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</si>
  <si>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</si>
  <si>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</si>
  <si>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</si>
  <si>
    <t xml:space="preserve">אלפי ש"ח </t>
  </si>
  <si>
    <t>אחוז מסך הנכסים</t>
  </si>
  <si>
    <t>מזומנים ושווי מזומנים</t>
  </si>
  <si>
    <t>נכסי חוב סחירים</t>
  </si>
  <si>
    <t>השקעות אחרות</t>
  </si>
  <si>
    <t>סך הכל נכסים</t>
  </si>
  <si>
    <t>* סעיף השקעות אחרות כולל תעודות סל מנייתיות</t>
  </si>
  <si>
    <t>אחרים</t>
  </si>
  <si>
    <t>מסלול גיל עד 50-60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</si>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</sst>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center" vertical="center" readingOrder="2"/>
    </xf>
    <xf numFmtId="0" fontId="19" fillId="0" borderId="30" xfId="0" applyFont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center" vertical="center" wrapText="1" readingOrder="2"/>
    </xf>
    <xf numFmtId="14" fontId="19" fillId="0" borderId="30" xfId="0" applyNumberFormat="1" applyFont="1" applyBorder="1" applyAlignment="1">
      <alignment horizontal="center" vertical="center" wrapText="1" readingOrder="2"/>
    </xf>
    <xf numFmtId="0" fontId="20" fillId="0" borderId="30" xfId="0" applyFont="1" applyBorder="1" applyAlignment="1">
      <alignment horizontal="center" vertical="center" wrapText="1" readingOrder="2"/>
    </xf>
    <xf numFmtId="10" fontId="20" fillId="0" borderId="30" xfId="0" applyNumberFormat="1" applyFont="1" applyBorder="1" applyAlignment="1">
      <alignment horizontal="center" vertical="center" wrapText="1" readingOrder="2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readingOrder="1"/>
    </xf>
    <xf numFmtId="0" fontId="22" fillId="0" borderId="30" xfId="0" applyFont="1" applyBorder="1" applyAlignment="1">
      <alignment horizontal="center" vertical="center" wrapText="1" readingOrder="2"/>
    </xf>
    <xf numFmtId="10" fontId="22" fillId="0" borderId="30" xfId="0" applyNumberFormat="1" applyFont="1" applyBorder="1" applyAlignment="1">
      <alignment horizontal="center" vertical="center" wrapText="1" readingOrder="2"/>
    </xf>
    <xf numFmtId="0" fontId="23" fillId="0" borderId="30" xfId="0" applyFont="1" applyBorder="1" applyAlignment="1">
      <alignment horizontal="center" vertical="center" readingOrder="1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13" workbookViewId="0">
      <selection activeCell="L13" sqref="L13:Q2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11" width="6.7109375" style="1" customWidth="1"/>
    <col min="12" max="12" width="20.28515625" style="1" customWidth="1"/>
    <col min="13" max="13" width="15.7109375" style="1" customWidth="1"/>
    <col min="14" max="14" width="15.85546875" style="1" customWidth="1"/>
    <col min="15" max="15" width="4.140625" style="1" customWidth="1"/>
    <col min="16" max="17" width="12.85546875" style="1" customWidth="1"/>
    <col min="1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34.287011280000002</v>
      </c>
      <c r="D11" s="76">
        <v>5.48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161.9720714</v>
      </c>
      <c r="D13" s="77">
        <v>25.89</v>
      </c>
      <c r="L13" s="97" t="s">
        <v>398</v>
      </c>
      <c r="M13" s="98"/>
      <c r="N13" s="98"/>
      <c r="O13" s="98"/>
      <c r="P13" s="98"/>
      <c r="Q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L14" s="99"/>
      <c r="M14" s="100">
        <v>43555</v>
      </c>
      <c r="N14" s="100"/>
      <c r="O14" s="99"/>
      <c r="P14" s="100">
        <v>43465</v>
      </c>
      <c r="Q14" s="100"/>
    </row>
    <row r="15" spans="1:36" ht="31.5">
      <c r="A15" s="10" t="s">
        <v>13</v>
      </c>
      <c r="B15" s="70" t="s">
        <v>18</v>
      </c>
      <c r="C15" s="77">
        <v>0</v>
      </c>
      <c r="D15" s="77">
        <v>0</v>
      </c>
      <c r="L15" s="99"/>
      <c r="M15" s="99" t="s">
        <v>390</v>
      </c>
      <c r="N15" s="99" t="s">
        <v>391</v>
      </c>
      <c r="O15" s="99"/>
      <c r="P15" s="99" t="s">
        <v>390</v>
      </c>
      <c r="Q15" s="99" t="s">
        <v>391</v>
      </c>
    </row>
    <row r="16" spans="1:36" ht="31.5">
      <c r="A16" s="10" t="s">
        <v>13</v>
      </c>
      <c r="B16" s="70" t="s">
        <v>19</v>
      </c>
      <c r="C16" s="77">
        <v>0</v>
      </c>
      <c r="D16" s="77">
        <v>0</v>
      </c>
      <c r="L16" s="99" t="s">
        <v>392</v>
      </c>
      <c r="M16" s="101">
        <f>ROUND(C11,0)</f>
        <v>34</v>
      </c>
      <c r="N16" s="102">
        <f>M16/$M$20</f>
        <v>5.4399999999999997E-2</v>
      </c>
      <c r="O16" s="103"/>
      <c r="P16" s="106">
        <v>33</v>
      </c>
      <c r="Q16" s="107">
        <v>5.6000000000000001E-2</v>
      </c>
    </row>
    <row r="17" spans="1:17">
      <c r="A17" s="10" t="s">
        <v>13</v>
      </c>
      <c r="B17" s="70" t="s">
        <v>20</v>
      </c>
      <c r="C17" s="77">
        <v>428.67413501999999</v>
      </c>
      <c r="D17" s="77">
        <v>68.510000000000005</v>
      </c>
      <c r="L17" s="99" t="s">
        <v>393</v>
      </c>
      <c r="M17" s="101">
        <f>ROUND(C13,0)</f>
        <v>162</v>
      </c>
      <c r="N17" s="102">
        <f t="shared" ref="N17:N22" si="0">M17/$M$20</f>
        <v>0.25919999999999999</v>
      </c>
      <c r="O17" s="103"/>
      <c r="P17" s="106">
        <v>129</v>
      </c>
      <c r="Q17" s="107">
        <v>0.219</v>
      </c>
    </row>
    <row r="18" spans="1:17">
      <c r="A18" s="10" t="s">
        <v>13</v>
      </c>
      <c r="B18" s="70" t="s">
        <v>21</v>
      </c>
      <c r="C18" s="77">
        <v>0</v>
      </c>
      <c r="D18" s="77">
        <v>0</v>
      </c>
      <c r="L18" s="99" t="s">
        <v>394</v>
      </c>
      <c r="M18" s="101">
        <f>ROUND((C17+C32),0)</f>
        <v>429</v>
      </c>
      <c r="N18" s="102">
        <f t="shared" si="0"/>
        <v>0.68640000000000001</v>
      </c>
      <c r="O18" s="103"/>
      <c r="P18" s="106">
        <v>427</v>
      </c>
      <c r="Q18" s="107">
        <v>0.72499999999999998</v>
      </c>
    </row>
    <row r="19" spans="1:17">
      <c r="A19" s="10"/>
      <c r="B19" s="70"/>
      <c r="C19" s="77"/>
      <c r="D19" s="77"/>
      <c r="L19" s="99" t="s">
        <v>397</v>
      </c>
      <c r="M19" s="101"/>
      <c r="N19" s="102"/>
      <c r="O19" s="103"/>
      <c r="P19" s="106" t="s">
        <v>399</v>
      </c>
      <c r="Q19" s="106" t="s">
        <v>399</v>
      </c>
    </row>
    <row r="20" spans="1:17">
      <c r="A20" s="10" t="s">
        <v>13</v>
      </c>
      <c r="B20" s="70" t="s">
        <v>22</v>
      </c>
      <c r="C20" s="77">
        <v>0</v>
      </c>
      <c r="D20" s="77">
        <v>0</v>
      </c>
      <c r="L20" s="99" t="s">
        <v>395</v>
      </c>
      <c r="M20" s="101">
        <f>SUM(M16:M18)</f>
        <v>625</v>
      </c>
      <c r="N20" s="102">
        <f t="shared" si="0"/>
        <v>1</v>
      </c>
      <c r="O20" s="103"/>
      <c r="P20" s="106">
        <v>589</v>
      </c>
      <c r="Q20" s="107">
        <v>1</v>
      </c>
    </row>
    <row r="21" spans="1:17">
      <c r="A21" s="10" t="s">
        <v>13</v>
      </c>
      <c r="B21" s="70" t="s">
        <v>23</v>
      </c>
      <c r="C21" s="77">
        <v>0</v>
      </c>
      <c r="D21" s="77">
        <v>0</v>
      </c>
      <c r="L21" s="104"/>
      <c r="M21" s="105"/>
      <c r="N21" s="105"/>
      <c r="O21" s="104"/>
      <c r="P21" s="108"/>
      <c r="Q21" s="108"/>
    </row>
    <row r="22" spans="1:17" ht="47.25">
      <c r="A22" s="10" t="s">
        <v>13</v>
      </c>
      <c r="B22" s="70" t="s">
        <v>24</v>
      </c>
      <c r="C22" s="77">
        <v>0</v>
      </c>
      <c r="D22" s="77">
        <v>0</v>
      </c>
      <c r="L22" s="99" t="s">
        <v>396</v>
      </c>
      <c r="M22" s="101">
        <v>216</v>
      </c>
      <c r="N22" s="102">
        <f t="shared" si="0"/>
        <v>0.34560000000000002</v>
      </c>
      <c r="O22" s="104"/>
      <c r="P22" s="106">
        <v>200</v>
      </c>
      <c r="Q22" s="107">
        <v>0.33960000000000001</v>
      </c>
    </row>
    <row r="23" spans="1:17">
      <c r="A23" s="10" t="s">
        <v>13</v>
      </c>
      <c r="B23" s="70" t="s">
        <v>25</v>
      </c>
      <c r="C23" s="77">
        <v>0</v>
      </c>
      <c r="D23" s="77">
        <v>0</v>
      </c>
    </row>
    <row r="24" spans="1:17">
      <c r="B24" s="69" t="s">
        <v>26</v>
      </c>
      <c r="C24" s="60"/>
      <c r="D24" s="60"/>
    </row>
    <row r="25" spans="1:17">
      <c r="A25" s="10" t="s">
        <v>13</v>
      </c>
      <c r="B25" s="70" t="s">
        <v>27</v>
      </c>
      <c r="C25" s="77">
        <v>0</v>
      </c>
      <c r="D25" s="77">
        <v>0</v>
      </c>
    </row>
    <row r="26" spans="1:17">
      <c r="A26" s="10" t="s">
        <v>13</v>
      </c>
      <c r="B26" s="70" t="s">
        <v>28</v>
      </c>
      <c r="C26" s="77">
        <v>0</v>
      </c>
      <c r="D26" s="77">
        <v>0</v>
      </c>
    </row>
    <row r="27" spans="1:17">
      <c r="A27" s="10" t="s">
        <v>13</v>
      </c>
      <c r="B27" s="70" t="s">
        <v>18</v>
      </c>
      <c r="C27" s="77">
        <v>0</v>
      </c>
      <c r="D27" s="77">
        <v>0</v>
      </c>
    </row>
    <row r="28" spans="1:17">
      <c r="A28" s="10" t="s">
        <v>13</v>
      </c>
      <c r="B28" s="70" t="s">
        <v>29</v>
      </c>
      <c r="C28" s="77">
        <v>0</v>
      </c>
      <c r="D28" s="77">
        <v>0</v>
      </c>
    </row>
    <row r="29" spans="1:17">
      <c r="A29" s="10" t="s">
        <v>13</v>
      </c>
      <c r="B29" s="70" t="s">
        <v>30</v>
      </c>
      <c r="C29" s="77">
        <v>0</v>
      </c>
      <c r="D29" s="77">
        <v>0</v>
      </c>
    </row>
    <row r="30" spans="1:17">
      <c r="A30" s="10" t="s">
        <v>13</v>
      </c>
      <c r="B30" s="70" t="s">
        <v>31</v>
      </c>
      <c r="C30" s="77">
        <v>0</v>
      </c>
      <c r="D30" s="77">
        <v>0</v>
      </c>
    </row>
    <row r="31" spans="1:17">
      <c r="A31" s="10" t="s">
        <v>13</v>
      </c>
      <c r="B31" s="70" t="s">
        <v>32</v>
      </c>
      <c r="C31" s="77">
        <v>0</v>
      </c>
      <c r="D31" s="77">
        <v>0</v>
      </c>
    </row>
    <row r="32" spans="1:17">
      <c r="A32" s="10" t="s">
        <v>13</v>
      </c>
      <c r="B32" s="70" t="s">
        <v>33</v>
      </c>
      <c r="C32" s="77">
        <v>0.7528127</v>
      </c>
      <c r="D32" s="77">
        <v>0.12</v>
      </c>
    </row>
    <row r="33" spans="1:4">
      <c r="A33" s="10" t="s">
        <v>13</v>
      </c>
      <c r="B33" s="70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 t="s">
        <v>13</v>
      </c>
      <c r="B38" s="69" t="s">
        <v>39</v>
      </c>
      <c r="C38" s="77">
        <v>0</v>
      </c>
      <c r="D38" s="77">
        <v>0</v>
      </c>
    </row>
    <row r="39" spans="1:4">
      <c r="A39" s="10"/>
      <c r="B39" s="71" t="s">
        <v>40</v>
      </c>
      <c r="C39" s="60"/>
      <c r="D39" s="60"/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A42" s="10" t="s">
        <v>13</v>
      </c>
      <c r="B42" s="72" t="s">
        <v>43</v>
      </c>
      <c r="C42" s="77">
        <v>0</v>
      </c>
      <c r="D42" s="77">
        <v>0</v>
      </c>
    </row>
    <row r="43" spans="1:4">
      <c r="B43" s="72" t="s">
        <v>44</v>
      </c>
      <c r="C43" s="77">
        <v>625.68603040000005</v>
      </c>
      <c r="D43" s="77">
        <v>100</v>
      </c>
    </row>
    <row r="44" spans="1:4">
      <c r="A44" s="10" t="s">
        <v>13</v>
      </c>
      <c r="B44" s="73" t="s">
        <v>45</v>
      </c>
      <c r="C44" s="77">
        <v>0</v>
      </c>
      <c r="D44" s="77">
        <v>0</v>
      </c>
    </row>
    <row r="45" spans="1:4">
      <c r="B45" s="11" t="s">
        <v>202</v>
      </c>
    </row>
    <row r="46" spans="1:4">
      <c r="C46" s="13" t="s">
        <v>46</v>
      </c>
      <c r="D46" s="14" t="s">
        <v>47</v>
      </c>
    </row>
    <row r="47" spans="1:4">
      <c r="C47" s="13" t="s">
        <v>9</v>
      </c>
      <c r="D47" s="13" t="s">
        <v>10</v>
      </c>
    </row>
    <row r="48" spans="1:4">
      <c r="C48" t="s">
        <v>109</v>
      </c>
      <c r="D48">
        <v>3.6320000000000001</v>
      </c>
    </row>
    <row r="49" spans="3:4">
      <c r="C49" t="s">
        <v>113</v>
      </c>
      <c r="D49">
        <v>4.0781999999999998</v>
      </c>
    </row>
  </sheetData>
  <mergeCells count="4">
    <mergeCell ref="B6:D6"/>
    <mergeCell ref="M13:Q13"/>
    <mergeCell ref="M14:N14"/>
    <mergeCell ref="P14:Q1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20:A23" location="מזומנים!A1" display="◄"/>
    <hyperlink ref="A25" location="'לא סחירים- תעודות התחייבות'!A1" display="◄"/>
    <hyperlink ref="A26:A33" location="מזומנים!A1" display="◄"/>
    <hyperlink ref="A34" location="הלוואות!A1" display="◄"/>
    <hyperlink ref="A35:A38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20" location="'כתבי אופציה'!A1" display="◄"/>
    <hyperlink ref="A21" location="אופציות!A1" display="◄"/>
    <hyperlink ref="A22" location="'חוזים עתידיים'!A1" display="◄"/>
    <hyperlink ref="A23" location="'מוצרים מובנים'!A1" display="◄"/>
    <hyperlink ref="A26" location="'לא סחיר - תעודות חוב'!A1" display="◄"/>
    <hyperlink ref="A27" location="'לא סחיר - אג&quot;ח קונצרני'!A1" display="◄"/>
    <hyperlink ref="A28" location="'לא סחיר - מניות'!A1" display="◄"/>
    <hyperlink ref="A29" location="'לא סחיר - קרנות השקעה'!A1" display="◄"/>
    <hyperlink ref="A30" location="'לא סחיר - כתבי אופציה'!A1" display="◄"/>
    <hyperlink ref="A31" location="'לא סחיר - אופציות'!A1" display="◄"/>
    <hyperlink ref="A32" location="'לא סחיר - חוזים עתידיים'!A1" display="◄"/>
    <hyperlink ref="A33" location="'לא סחיר - מוצרים מובנים'!A1" display="◄"/>
    <hyperlink ref="A35" location="'פקדונות מעל 3 חודשים'!A1" display="◄"/>
    <hyperlink ref="A36" location="מקרקעין!A1" display="◄"/>
    <hyperlink ref="A38" location="'השקעות אחרות '!A1" display="◄"/>
    <hyperlink ref="A44" location="'יתרות השקעה'!A1" display="◄"/>
    <hyperlink ref="A37" location="'השקעה בחברות מוחזקות'!A1" display="◄"/>
    <hyperlink ref="A40" location="'אג&quot;ח קונצרני סחיר'!A1" display="◄"/>
    <hyperlink ref="A41" location="'אג&quot;ח קונצרני לא סחיר'!A1" display="◄"/>
    <hyperlink ref="A42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341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342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351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352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353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352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353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360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361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362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34.287011280000002</v>
      </c>
      <c r="K11" s="76">
        <v>100</v>
      </c>
      <c r="L11" s="76">
        <v>5.48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34.287011280000002</v>
      </c>
      <c r="K12" s="79">
        <v>100</v>
      </c>
      <c r="L12" s="79">
        <v>5.48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1.8970100000000001</v>
      </c>
      <c r="K13" s="79">
        <v>5.53</v>
      </c>
      <c r="L13" s="79">
        <v>0.3</v>
      </c>
    </row>
    <row r="14" spans="2:13">
      <c r="B14" t="s">
        <v>205</v>
      </c>
      <c r="C14" t="s">
        <v>206</v>
      </c>
      <c r="D14" t="s">
        <v>207</v>
      </c>
      <c r="E14" t="s">
        <v>387</v>
      </c>
      <c r="F14" t="s">
        <v>388</v>
      </c>
      <c r="G14" t="s">
        <v>105</v>
      </c>
      <c r="H14" s="77">
        <v>0</v>
      </c>
      <c r="I14" s="77">
        <v>0</v>
      </c>
      <c r="J14" s="77">
        <v>1.8970100000000001</v>
      </c>
      <c r="K14" s="77">
        <v>5.53</v>
      </c>
      <c r="L14" s="77">
        <v>0.3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0.64210128</v>
      </c>
      <c r="K15" s="79">
        <v>1.87</v>
      </c>
      <c r="L15" s="79">
        <v>0.1</v>
      </c>
    </row>
    <row r="16" spans="2:13">
      <c r="B16" t="s">
        <v>210</v>
      </c>
      <c r="C16" t="s">
        <v>211</v>
      </c>
      <c r="D16">
        <v>512199381</v>
      </c>
      <c r="E16" t="s">
        <v>389</v>
      </c>
      <c r="F16" t="s">
        <v>388</v>
      </c>
      <c r="G16" t="s">
        <v>109</v>
      </c>
      <c r="H16" s="77">
        <v>0</v>
      </c>
      <c r="I16" s="77">
        <v>0</v>
      </c>
      <c r="J16" s="77">
        <v>0.64210128</v>
      </c>
      <c r="K16" s="77">
        <v>1.87</v>
      </c>
      <c r="L16" s="77">
        <v>0.1</v>
      </c>
    </row>
    <row r="17" spans="2:12">
      <c r="B17" s="78" t="s">
        <v>212</v>
      </c>
      <c r="D17" s="16"/>
      <c r="I17" s="79">
        <v>0</v>
      </c>
      <c r="J17" s="79">
        <v>31.747900000000001</v>
      </c>
      <c r="K17" s="79">
        <v>92.59</v>
      </c>
      <c r="L17" s="79">
        <v>5.07</v>
      </c>
    </row>
    <row r="18" spans="2:12">
      <c r="B18" t="s">
        <v>213</v>
      </c>
      <c r="C18" t="s">
        <v>214</v>
      </c>
      <c r="D18">
        <v>512199381</v>
      </c>
      <c r="E18" t="s">
        <v>389</v>
      </c>
      <c r="F18" t="s">
        <v>388</v>
      </c>
      <c r="G18" t="s">
        <v>105</v>
      </c>
      <c r="H18" s="77">
        <v>0</v>
      </c>
      <c r="I18" s="77">
        <v>0</v>
      </c>
      <c r="J18" s="77">
        <v>31.747900000000001</v>
      </c>
      <c r="K18" s="77">
        <v>92.59</v>
      </c>
      <c r="L18" s="77">
        <v>5.07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-4700</v>
      </c>
      <c r="H11" s="7"/>
      <c r="I11" s="76">
        <v>0.7528127</v>
      </c>
      <c r="J11" s="76">
        <v>100</v>
      </c>
      <c r="K11" s="76">
        <v>0.12</v>
      </c>
      <c r="AW11" s="16"/>
    </row>
    <row r="12" spans="2:49">
      <c r="B12" s="78" t="s">
        <v>203</v>
      </c>
      <c r="C12" s="16"/>
      <c r="D12" s="16"/>
      <c r="G12" s="79">
        <v>-4700</v>
      </c>
      <c r="I12" s="79">
        <v>0.7528127</v>
      </c>
      <c r="J12" s="79">
        <v>100</v>
      </c>
      <c r="K12" s="79">
        <v>0.12</v>
      </c>
    </row>
    <row r="13" spans="2:49">
      <c r="B13" s="78" t="s">
        <v>335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336</v>
      </c>
      <c r="C15" s="16"/>
      <c r="D15" s="16"/>
      <c r="G15" s="79">
        <v>-4700</v>
      </c>
      <c r="I15" s="79">
        <v>0.7528127</v>
      </c>
      <c r="J15" s="79">
        <v>100</v>
      </c>
      <c r="K15" s="79">
        <v>0.12</v>
      </c>
    </row>
    <row r="16" spans="2:49">
      <c r="B16" t="s">
        <v>366</v>
      </c>
      <c r="C16" t="s">
        <v>367</v>
      </c>
      <c r="D16" t="s">
        <v>126</v>
      </c>
      <c r="E16" t="s">
        <v>105</v>
      </c>
      <c r="F16" t="s">
        <v>368</v>
      </c>
      <c r="G16" s="77">
        <v>3000</v>
      </c>
      <c r="H16" s="77">
        <v>2.3784999999999998</v>
      </c>
      <c r="I16" s="77">
        <v>7.1355000000000002E-2</v>
      </c>
      <c r="J16" s="77">
        <v>9.48</v>
      </c>
      <c r="K16" s="77">
        <v>0.01</v>
      </c>
    </row>
    <row r="17" spans="2:11">
      <c r="B17" t="s">
        <v>369</v>
      </c>
      <c r="C17" t="s">
        <v>370</v>
      </c>
      <c r="D17" t="s">
        <v>126</v>
      </c>
      <c r="E17" t="s">
        <v>105</v>
      </c>
      <c r="F17" t="s">
        <v>371</v>
      </c>
      <c r="G17" s="77">
        <v>-7700</v>
      </c>
      <c r="H17" s="77">
        <v>-8.8500999999999994</v>
      </c>
      <c r="I17" s="77">
        <v>0.68145770000000006</v>
      </c>
      <c r="J17" s="77">
        <v>90.52</v>
      </c>
      <c r="K17" s="77">
        <v>0.11</v>
      </c>
    </row>
    <row r="18" spans="2:11">
      <c r="B18" s="78" t="s">
        <v>365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208</v>
      </c>
      <c r="C19" t="s">
        <v>208</v>
      </c>
      <c r="D19" t="s">
        <v>208</v>
      </c>
      <c r="E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337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264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335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338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337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264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221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B36" t="s">
        <v>258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342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372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373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375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376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377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378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379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380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381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382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374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375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381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256</v>
      </c>
    </row>
    <row r="43" spans="2:17">
      <c r="B43" t="s">
        <v>257</v>
      </c>
    </row>
    <row r="44" spans="2:17">
      <c r="B44" t="s">
        <v>258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352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353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383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384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385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386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385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386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353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4.12</v>
      </c>
      <c r="I11" s="7"/>
      <c r="J11" s="7"/>
      <c r="K11" s="76">
        <v>0.37</v>
      </c>
      <c r="L11" s="76">
        <v>142027</v>
      </c>
      <c r="M11" s="7"/>
      <c r="N11" s="76">
        <v>0</v>
      </c>
      <c r="O11" s="76">
        <v>161.9720714</v>
      </c>
      <c r="P11" s="7"/>
      <c r="Q11" s="76">
        <v>100</v>
      </c>
      <c r="R11" s="76">
        <v>25.89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4.12</v>
      </c>
      <c r="K12" s="79">
        <v>0.37</v>
      </c>
      <c r="L12" s="79">
        <v>142027</v>
      </c>
      <c r="N12" s="79">
        <v>0</v>
      </c>
      <c r="O12" s="79">
        <v>161.9720714</v>
      </c>
      <c r="Q12" s="79">
        <v>100</v>
      </c>
      <c r="R12" s="79">
        <v>25.89</v>
      </c>
    </row>
    <row r="13" spans="2:53">
      <c r="B13" s="78" t="s">
        <v>222</v>
      </c>
      <c r="C13" s="16"/>
      <c r="D13" s="16"/>
      <c r="H13" s="79">
        <v>4.17</v>
      </c>
      <c r="K13" s="79">
        <v>-0.67</v>
      </c>
      <c r="L13" s="79">
        <v>52090</v>
      </c>
      <c r="N13" s="79">
        <v>0</v>
      </c>
      <c r="O13" s="79">
        <v>59.654425000000003</v>
      </c>
      <c r="Q13" s="79">
        <v>36.83</v>
      </c>
      <c r="R13" s="79">
        <v>9.5299999999999994</v>
      </c>
    </row>
    <row r="14" spans="2:53">
      <c r="B14" s="78" t="s">
        <v>223</v>
      </c>
      <c r="C14" s="16"/>
      <c r="D14" s="16"/>
      <c r="H14" s="79">
        <v>4.17</v>
      </c>
      <c r="K14" s="79">
        <v>-0.67</v>
      </c>
      <c r="L14" s="79">
        <v>52090</v>
      </c>
      <c r="N14" s="79">
        <v>0</v>
      </c>
      <c r="O14" s="79">
        <v>59.654425000000003</v>
      </c>
      <c r="Q14" s="79">
        <v>36.83</v>
      </c>
      <c r="R14" s="79">
        <v>9.5299999999999994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3.36</v>
      </c>
      <c r="I15" t="s">
        <v>105</v>
      </c>
      <c r="J15" s="77">
        <v>2.75</v>
      </c>
      <c r="K15" s="77">
        <v>-0.87</v>
      </c>
      <c r="L15" s="77">
        <v>8500</v>
      </c>
      <c r="M15" s="77">
        <v>118.48</v>
      </c>
      <c r="N15" s="77">
        <v>0</v>
      </c>
      <c r="O15" s="77">
        <v>10.0708</v>
      </c>
      <c r="P15" s="77">
        <v>0</v>
      </c>
      <c r="Q15" s="77">
        <v>6.22</v>
      </c>
      <c r="R15" s="77">
        <v>1.61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4.34</v>
      </c>
      <c r="I16" t="s">
        <v>105</v>
      </c>
      <c r="J16" s="77">
        <v>1.75</v>
      </c>
      <c r="K16" s="77">
        <v>-0.63</v>
      </c>
      <c r="L16" s="77">
        <v>43590</v>
      </c>
      <c r="M16" s="77">
        <v>113.75</v>
      </c>
      <c r="N16" s="77">
        <v>0</v>
      </c>
      <c r="O16" s="77">
        <v>49.583624999999998</v>
      </c>
      <c r="P16" s="77">
        <v>0</v>
      </c>
      <c r="Q16" s="77">
        <v>30.61</v>
      </c>
      <c r="R16" s="77">
        <v>7.92</v>
      </c>
    </row>
    <row r="17" spans="2:18">
      <c r="B17" s="78" t="s">
        <v>231</v>
      </c>
      <c r="C17" s="16"/>
      <c r="D17" s="16"/>
      <c r="H17" s="79">
        <v>4.08</v>
      </c>
      <c r="K17" s="79">
        <v>0.98</v>
      </c>
      <c r="L17" s="79">
        <v>89937</v>
      </c>
      <c r="N17" s="79">
        <v>0</v>
      </c>
      <c r="O17" s="79">
        <v>102.3176464</v>
      </c>
      <c r="Q17" s="79">
        <v>63.17</v>
      </c>
      <c r="R17" s="79">
        <v>16.350000000000001</v>
      </c>
    </row>
    <row r="18" spans="2:18">
      <c r="B18" s="78" t="s">
        <v>232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233</v>
      </c>
      <c r="C20" s="16"/>
      <c r="D20" s="16"/>
      <c r="H20" s="79">
        <v>4.08</v>
      </c>
      <c r="K20" s="79">
        <v>0.98</v>
      </c>
      <c r="L20" s="79">
        <v>89937</v>
      </c>
      <c r="N20" s="79">
        <v>0</v>
      </c>
      <c r="O20" s="79">
        <v>102.3176464</v>
      </c>
      <c r="Q20" s="79">
        <v>63.17</v>
      </c>
      <c r="R20" s="79">
        <v>16.350000000000001</v>
      </c>
    </row>
    <row r="21" spans="2:18">
      <c r="B21" t="s">
        <v>234</v>
      </c>
      <c r="C21" t="s">
        <v>235</v>
      </c>
      <c r="D21" t="s">
        <v>103</v>
      </c>
      <c r="E21" t="s">
        <v>226</v>
      </c>
      <c r="F21" t="s">
        <v>154</v>
      </c>
      <c r="G21" t="s">
        <v>236</v>
      </c>
      <c r="H21" s="77">
        <v>0.16</v>
      </c>
      <c r="I21" t="s">
        <v>105</v>
      </c>
      <c r="J21" s="77">
        <v>2.25</v>
      </c>
      <c r="K21" s="77">
        <v>0.24</v>
      </c>
      <c r="L21" s="77">
        <v>21732</v>
      </c>
      <c r="M21" s="77">
        <v>102.21</v>
      </c>
      <c r="N21" s="77">
        <v>0</v>
      </c>
      <c r="O21" s="77">
        <v>22.212277199999999</v>
      </c>
      <c r="P21" s="77">
        <v>0</v>
      </c>
      <c r="Q21" s="77">
        <v>13.71</v>
      </c>
      <c r="R21" s="77">
        <v>3.55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2.7</v>
      </c>
      <c r="I22" t="s">
        <v>105</v>
      </c>
      <c r="J22" s="77">
        <v>5.5</v>
      </c>
      <c r="K22" s="77">
        <v>0.68</v>
      </c>
      <c r="L22" s="77">
        <v>24561</v>
      </c>
      <c r="M22" s="77">
        <v>114.42</v>
      </c>
      <c r="N22" s="77">
        <v>0</v>
      </c>
      <c r="O22" s="77">
        <v>28.1026962</v>
      </c>
      <c r="P22" s="77">
        <v>0</v>
      </c>
      <c r="Q22" s="77">
        <v>17.350000000000001</v>
      </c>
      <c r="R22" s="77">
        <v>4.49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15.1</v>
      </c>
      <c r="I23" t="s">
        <v>105</v>
      </c>
      <c r="J23" s="77">
        <v>5.5</v>
      </c>
      <c r="K23" s="77">
        <v>2.77</v>
      </c>
      <c r="L23" s="77">
        <v>1726</v>
      </c>
      <c r="M23" s="77">
        <v>146.6</v>
      </c>
      <c r="N23" s="77">
        <v>0</v>
      </c>
      <c r="O23" s="77">
        <v>2.530316</v>
      </c>
      <c r="P23" s="77">
        <v>0</v>
      </c>
      <c r="Q23" s="77">
        <v>1.56</v>
      </c>
      <c r="R23" s="77">
        <v>0.4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4.68</v>
      </c>
      <c r="I24" t="s">
        <v>105</v>
      </c>
      <c r="J24" s="77">
        <v>3.75</v>
      </c>
      <c r="K24" s="77">
        <v>1.1100000000000001</v>
      </c>
      <c r="L24" s="77">
        <v>19566</v>
      </c>
      <c r="M24" s="77">
        <v>112.79</v>
      </c>
      <c r="N24" s="77">
        <v>0</v>
      </c>
      <c r="O24" s="77">
        <v>22.068491399999999</v>
      </c>
      <c r="P24" s="77">
        <v>0</v>
      </c>
      <c r="Q24" s="77">
        <v>13.62</v>
      </c>
      <c r="R24" s="77">
        <v>3.53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8.59</v>
      </c>
      <c r="I25" t="s">
        <v>105</v>
      </c>
      <c r="J25" s="77">
        <v>2.25</v>
      </c>
      <c r="K25" s="77">
        <v>1.83</v>
      </c>
      <c r="L25" s="77">
        <v>9700</v>
      </c>
      <c r="M25" s="77">
        <v>104.76</v>
      </c>
      <c r="N25" s="77">
        <v>0</v>
      </c>
      <c r="O25" s="77">
        <v>10.161720000000001</v>
      </c>
      <c r="P25" s="77">
        <v>0</v>
      </c>
      <c r="Q25" s="77">
        <v>6.27</v>
      </c>
      <c r="R25" s="77">
        <v>1.62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6.35</v>
      </c>
      <c r="I26" t="s">
        <v>105</v>
      </c>
      <c r="J26" s="77">
        <v>6.25</v>
      </c>
      <c r="K26" s="77">
        <v>1.52</v>
      </c>
      <c r="L26" s="77">
        <v>12652</v>
      </c>
      <c r="M26" s="77">
        <v>136.28</v>
      </c>
      <c r="N26" s="77">
        <v>0</v>
      </c>
      <c r="O26" s="77">
        <v>17.242145600000001</v>
      </c>
      <c r="P26" s="77">
        <v>0</v>
      </c>
      <c r="Q26" s="77">
        <v>10.65</v>
      </c>
      <c r="R26" s="77">
        <v>2.76</v>
      </c>
    </row>
    <row r="27" spans="2:18">
      <c r="B27" s="78" t="s">
        <v>252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253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219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s="78" t="s">
        <v>254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255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t="s">
        <v>256</v>
      </c>
      <c r="C36" s="16"/>
      <c r="D36" s="16"/>
    </row>
    <row r="37" spans="2:18">
      <c r="B37" t="s">
        <v>257</v>
      </c>
      <c r="C37" s="16"/>
      <c r="D37" s="16"/>
    </row>
    <row r="38" spans="2:18">
      <c r="B38" t="s">
        <v>258</v>
      </c>
      <c r="C38" s="16"/>
      <c r="D38" s="16"/>
    </row>
    <row r="39" spans="2:18">
      <c r="B39" t="s">
        <v>259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352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353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265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266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267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256</v>
      </c>
      <c r="E27" s="16"/>
      <c r="F27" s="16"/>
      <c r="G27" s="16"/>
    </row>
    <row r="28" spans="2:15">
      <c r="B28" t="s">
        <v>257</v>
      </c>
      <c r="E28" s="16"/>
      <c r="F28" s="16"/>
      <c r="G28" s="16"/>
    </row>
    <row r="29" spans="2:15">
      <c r="B29" t="s">
        <v>258</v>
      </c>
      <c r="E29" s="16"/>
      <c r="F29" s="16"/>
      <c r="G29" s="16"/>
    </row>
    <row r="30" spans="2:15">
      <c r="B30" t="s">
        <v>259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10" workbookViewId="0">
      <selection activeCell="K34" activeCellId="1" sqref="K13 K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49771.79</v>
      </c>
      <c r="I11" s="7"/>
      <c r="J11" s="76">
        <v>0.2135</v>
      </c>
      <c r="K11" s="76">
        <v>428.67413501999999</v>
      </c>
      <c r="L11" s="7"/>
      <c r="M11" s="76">
        <v>100</v>
      </c>
      <c r="N11" s="76">
        <v>68.510000000000005</v>
      </c>
      <c r="O11" s="35"/>
      <c r="BH11" s="16"/>
      <c r="BI11" s="19"/>
      <c r="BK11" s="16"/>
    </row>
    <row r="12" spans="2:63">
      <c r="B12" s="78" t="s">
        <v>203</v>
      </c>
      <c r="D12" s="16"/>
      <c r="E12" s="80"/>
      <c r="F12" s="16"/>
      <c r="G12" s="16"/>
      <c r="H12" s="79">
        <v>49428.79</v>
      </c>
      <c r="J12" s="79">
        <v>0</v>
      </c>
      <c r="K12" s="79">
        <v>290.08750263600001</v>
      </c>
      <c r="M12" s="79">
        <v>67.67</v>
      </c>
      <c r="N12" s="79">
        <v>46.36</v>
      </c>
    </row>
    <row r="13" spans="2:63">
      <c r="B13" s="78" t="s">
        <v>269</v>
      </c>
      <c r="D13" s="16"/>
      <c r="E13" s="80"/>
      <c r="F13" s="16"/>
      <c r="G13" s="16"/>
      <c r="H13" s="79">
        <v>5531.82</v>
      </c>
      <c r="J13" s="79">
        <v>0</v>
      </c>
      <c r="K13" s="79">
        <v>77.847389199999995</v>
      </c>
      <c r="M13" s="79">
        <v>18.16</v>
      </c>
      <c r="N13" s="79">
        <v>12.44</v>
      </c>
    </row>
    <row r="14" spans="2:63">
      <c r="B14" t="s">
        <v>270</v>
      </c>
      <c r="C14" t="s">
        <v>271</v>
      </c>
      <c r="D14" t="s">
        <v>103</v>
      </c>
      <c r="E14" s="80" t="s">
        <v>272</v>
      </c>
      <c r="F14" t="s">
        <v>273</v>
      </c>
      <c r="G14" t="s">
        <v>105</v>
      </c>
      <c r="H14" s="77">
        <v>3781.82</v>
      </c>
      <c r="I14" s="77">
        <v>1406</v>
      </c>
      <c r="J14" s="77">
        <v>0</v>
      </c>
      <c r="K14" s="77">
        <v>53.172389199999998</v>
      </c>
      <c r="L14" s="77">
        <v>0</v>
      </c>
      <c r="M14" s="77">
        <v>12.4</v>
      </c>
      <c r="N14" s="77">
        <v>8.5</v>
      </c>
    </row>
    <row r="15" spans="2:63">
      <c r="B15" t="s">
        <v>274</v>
      </c>
      <c r="C15" t="s">
        <v>275</v>
      </c>
      <c r="D15" t="s">
        <v>103</v>
      </c>
      <c r="E15" s="80" t="s">
        <v>276</v>
      </c>
      <c r="F15" t="s">
        <v>273</v>
      </c>
      <c r="G15" t="s">
        <v>105</v>
      </c>
      <c r="H15" s="77">
        <v>1750</v>
      </c>
      <c r="I15" s="77">
        <v>1410</v>
      </c>
      <c r="J15" s="77">
        <v>0</v>
      </c>
      <c r="K15" s="77">
        <v>24.675000000000001</v>
      </c>
      <c r="L15" s="77">
        <v>0</v>
      </c>
      <c r="M15" s="77">
        <v>5.76</v>
      </c>
      <c r="N15" s="77">
        <v>3.94</v>
      </c>
    </row>
    <row r="16" spans="2:63">
      <c r="B16" s="78" t="s">
        <v>277</v>
      </c>
      <c r="D16" s="16"/>
      <c r="E16" s="80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208</v>
      </c>
      <c r="C17" t="s">
        <v>208</v>
      </c>
      <c r="D17" s="16"/>
      <c r="E17" s="80"/>
      <c r="F17" t="s">
        <v>208</v>
      </c>
      <c r="G17" t="s">
        <v>208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278</v>
      </c>
      <c r="D18" s="16"/>
      <c r="E18" s="80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208</v>
      </c>
      <c r="C19" t="s">
        <v>208</v>
      </c>
      <c r="D19" s="16"/>
      <c r="E19" s="80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279</v>
      </c>
      <c r="D20" s="16"/>
      <c r="E20" s="80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208</v>
      </c>
      <c r="C21" t="s">
        <v>208</v>
      </c>
      <c r="D21" s="16"/>
      <c r="E21" s="80"/>
      <c r="F21" t="s">
        <v>208</v>
      </c>
      <c r="G21" t="s">
        <v>208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264</v>
      </c>
      <c r="D22" s="16"/>
      <c r="E22" s="80"/>
      <c r="F22" s="16"/>
      <c r="G22" s="16"/>
      <c r="H22" s="79">
        <v>43896.97</v>
      </c>
      <c r="J22" s="79">
        <v>0</v>
      </c>
      <c r="K22" s="79">
        <v>212.240113436</v>
      </c>
      <c r="M22" s="79">
        <v>49.51</v>
      </c>
      <c r="N22" s="79">
        <v>33.92</v>
      </c>
    </row>
    <row r="23" spans="2:14">
      <c r="B23" t="s">
        <v>280</v>
      </c>
      <c r="C23" t="s">
        <v>281</v>
      </c>
      <c r="D23" t="s">
        <v>103</v>
      </c>
      <c r="E23" s="80" t="s">
        <v>282</v>
      </c>
      <c r="F23" t="s">
        <v>283</v>
      </c>
      <c r="G23" t="s">
        <v>105</v>
      </c>
      <c r="H23" s="77">
        <v>3155</v>
      </c>
      <c r="I23" s="77">
        <v>346.95</v>
      </c>
      <c r="J23" s="77">
        <v>0</v>
      </c>
      <c r="K23" s="77">
        <v>10.946272499999999</v>
      </c>
      <c r="L23" s="77">
        <v>0</v>
      </c>
      <c r="M23" s="77">
        <v>2.5499999999999998</v>
      </c>
      <c r="N23" s="77">
        <v>1.75</v>
      </c>
    </row>
    <row r="24" spans="2:14">
      <c r="B24" t="s">
        <v>284</v>
      </c>
      <c r="C24" t="s">
        <v>285</v>
      </c>
      <c r="D24" t="s">
        <v>103</v>
      </c>
      <c r="E24" s="80" t="s">
        <v>282</v>
      </c>
      <c r="F24" t="s">
        <v>283</v>
      </c>
      <c r="G24" t="s">
        <v>105</v>
      </c>
      <c r="H24" s="77">
        <v>13407</v>
      </c>
      <c r="I24" s="77">
        <v>334.35</v>
      </c>
      <c r="J24" s="77">
        <v>0</v>
      </c>
      <c r="K24" s="77">
        <v>44.826304499999999</v>
      </c>
      <c r="L24" s="77">
        <v>0.01</v>
      </c>
      <c r="M24" s="77">
        <v>10.46</v>
      </c>
      <c r="N24" s="77">
        <v>7.16</v>
      </c>
    </row>
    <row r="25" spans="2:14">
      <c r="B25" t="s">
        <v>286</v>
      </c>
      <c r="C25" t="s">
        <v>287</v>
      </c>
      <c r="D25" t="s">
        <v>103</v>
      </c>
      <c r="E25" s="80" t="s">
        <v>288</v>
      </c>
      <c r="F25" t="s">
        <v>283</v>
      </c>
      <c r="G25" t="s">
        <v>105</v>
      </c>
      <c r="H25" s="77">
        <v>3867</v>
      </c>
      <c r="I25" s="77">
        <v>366.07</v>
      </c>
      <c r="J25" s="77">
        <v>0</v>
      </c>
      <c r="K25" s="77">
        <v>14.155926900000001</v>
      </c>
      <c r="L25" s="77">
        <v>0</v>
      </c>
      <c r="M25" s="77">
        <v>3.3</v>
      </c>
      <c r="N25" s="77">
        <v>2.2599999999999998</v>
      </c>
    </row>
    <row r="26" spans="2:14">
      <c r="B26" t="s">
        <v>289</v>
      </c>
      <c r="C26" t="s">
        <v>290</v>
      </c>
      <c r="D26" t="s">
        <v>103</v>
      </c>
      <c r="E26" s="80" t="s">
        <v>272</v>
      </c>
      <c r="F26" t="s">
        <v>283</v>
      </c>
      <c r="G26" t="s">
        <v>105</v>
      </c>
      <c r="H26" s="77">
        <v>4744.88</v>
      </c>
      <c r="I26" s="77">
        <v>334.87</v>
      </c>
      <c r="J26" s="77">
        <v>0</v>
      </c>
      <c r="K26" s="77">
        <v>15.889179656</v>
      </c>
      <c r="L26" s="77">
        <v>0</v>
      </c>
      <c r="M26" s="77">
        <v>3.71</v>
      </c>
      <c r="N26" s="77">
        <v>2.54</v>
      </c>
    </row>
    <row r="27" spans="2:14">
      <c r="B27" t="s">
        <v>291</v>
      </c>
      <c r="C27" t="s">
        <v>292</v>
      </c>
      <c r="D27" t="s">
        <v>103</v>
      </c>
      <c r="E27" s="80" t="s">
        <v>293</v>
      </c>
      <c r="F27" t="s">
        <v>283</v>
      </c>
      <c r="G27" t="s">
        <v>105</v>
      </c>
      <c r="H27" s="77">
        <v>660</v>
      </c>
      <c r="I27" s="77">
        <v>3649.4</v>
      </c>
      <c r="J27" s="77">
        <v>0</v>
      </c>
      <c r="K27" s="77">
        <v>24.086040000000001</v>
      </c>
      <c r="L27" s="77">
        <v>0</v>
      </c>
      <c r="M27" s="77">
        <v>5.62</v>
      </c>
      <c r="N27" s="77">
        <v>3.85</v>
      </c>
    </row>
    <row r="28" spans="2:14">
      <c r="B28" t="s">
        <v>294</v>
      </c>
      <c r="C28" t="s">
        <v>295</v>
      </c>
      <c r="D28" t="s">
        <v>103</v>
      </c>
      <c r="E28" s="80" t="s">
        <v>296</v>
      </c>
      <c r="F28" t="s">
        <v>283</v>
      </c>
      <c r="G28" t="s">
        <v>105</v>
      </c>
      <c r="H28" s="77">
        <v>1309</v>
      </c>
      <c r="I28" s="77">
        <v>3333.44</v>
      </c>
      <c r="J28" s="77">
        <v>0</v>
      </c>
      <c r="K28" s="77">
        <v>43.6347296</v>
      </c>
      <c r="L28" s="77">
        <v>0</v>
      </c>
      <c r="M28" s="77">
        <v>10.18</v>
      </c>
      <c r="N28" s="77">
        <v>6.97</v>
      </c>
    </row>
    <row r="29" spans="2:14">
      <c r="B29" t="s">
        <v>297</v>
      </c>
      <c r="C29" t="s">
        <v>298</v>
      </c>
      <c r="D29" t="s">
        <v>103</v>
      </c>
      <c r="E29" s="80" t="s">
        <v>299</v>
      </c>
      <c r="F29" t="s">
        <v>283</v>
      </c>
      <c r="G29" t="s">
        <v>105</v>
      </c>
      <c r="H29" s="77">
        <v>8375.94</v>
      </c>
      <c r="I29" s="77">
        <v>334.3</v>
      </c>
      <c r="J29" s="77">
        <v>0</v>
      </c>
      <c r="K29" s="77">
        <v>28.000767419999999</v>
      </c>
      <c r="L29" s="77">
        <v>0</v>
      </c>
      <c r="M29" s="77">
        <v>6.53</v>
      </c>
      <c r="N29" s="77">
        <v>4.4800000000000004</v>
      </c>
    </row>
    <row r="30" spans="2:14">
      <c r="B30" t="s">
        <v>300</v>
      </c>
      <c r="C30" t="s">
        <v>301</v>
      </c>
      <c r="D30" t="s">
        <v>103</v>
      </c>
      <c r="E30" s="80" t="s">
        <v>276</v>
      </c>
      <c r="F30" t="s">
        <v>283</v>
      </c>
      <c r="G30" t="s">
        <v>105</v>
      </c>
      <c r="H30" s="77">
        <v>8378.15</v>
      </c>
      <c r="I30" s="77">
        <v>366.44</v>
      </c>
      <c r="J30" s="77">
        <v>0</v>
      </c>
      <c r="K30" s="77">
        <v>30.70089286</v>
      </c>
      <c r="L30" s="77">
        <v>0</v>
      </c>
      <c r="M30" s="77">
        <v>7.16</v>
      </c>
      <c r="N30" s="77">
        <v>4.91</v>
      </c>
    </row>
    <row r="31" spans="2:14">
      <c r="B31" s="78" t="s">
        <v>302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208</v>
      </c>
      <c r="C32" t="s">
        <v>208</v>
      </c>
      <c r="D32" s="16"/>
      <c r="E32" s="80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219</v>
      </c>
      <c r="D33" s="16"/>
      <c r="E33" s="80"/>
      <c r="F33" s="16"/>
      <c r="G33" s="16"/>
      <c r="H33" s="79">
        <v>343</v>
      </c>
      <c r="J33" s="79">
        <v>0.2135</v>
      </c>
      <c r="K33" s="79">
        <v>138.58663238400001</v>
      </c>
      <c r="M33" s="79">
        <v>32.33</v>
      </c>
      <c r="N33" s="79">
        <v>22.15</v>
      </c>
    </row>
    <row r="34" spans="2:14">
      <c r="B34" s="78" t="s">
        <v>303</v>
      </c>
      <c r="D34" s="16"/>
      <c r="E34" s="80"/>
      <c r="F34" s="16"/>
      <c r="G34" s="16"/>
      <c r="H34" s="79">
        <v>343</v>
      </c>
      <c r="J34" s="79">
        <v>0.2135</v>
      </c>
      <c r="K34" s="79">
        <v>138.58663238400001</v>
      </c>
      <c r="M34" s="79">
        <v>32.33</v>
      </c>
      <c r="N34" s="79">
        <v>22.15</v>
      </c>
    </row>
    <row r="35" spans="2:14">
      <c r="B35" t="s">
        <v>304</v>
      </c>
      <c r="C35" t="s">
        <v>305</v>
      </c>
      <c r="D35" t="s">
        <v>306</v>
      </c>
      <c r="E35" s="80" t="s">
        <v>307</v>
      </c>
      <c r="F35" t="s">
        <v>273</v>
      </c>
      <c r="G35" t="s">
        <v>113</v>
      </c>
      <c r="H35" s="77">
        <v>12</v>
      </c>
      <c r="I35" s="77">
        <v>9936</v>
      </c>
      <c r="J35" s="77">
        <v>0</v>
      </c>
      <c r="K35" s="77">
        <v>4.8625194240000003</v>
      </c>
      <c r="L35" s="77">
        <v>0</v>
      </c>
      <c r="M35" s="77">
        <v>1.1299999999999999</v>
      </c>
      <c r="N35" s="77">
        <v>0.78</v>
      </c>
    </row>
    <row r="36" spans="2:14">
      <c r="B36" t="s">
        <v>308</v>
      </c>
      <c r="C36" t="s">
        <v>309</v>
      </c>
      <c r="D36" t="s">
        <v>310</v>
      </c>
      <c r="E36" s="80" t="s">
        <v>311</v>
      </c>
      <c r="F36" t="s">
        <v>273</v>
      </c>
      <c r="G36" t="s">
        <v>109</v>
      </c>
      <c r="H36" s="77">
        <v>69</v>
      </c>
      <c r="I36" s="77">
        <v>4292</v>
      </c>
      <c r="J36" s="77">
        <v>0</v>
      </c>
      <c r="K36" s="77">
        <v>10.75609536</v>
      </c>
      <c r="L36" s="77">
        <v>0</v>
      </c>
      <c r="M36" s="77">
        <v>2.5099999999999998</v>
      </c>
      <c r="N36" s="77">
        <v>1.72</v>
      </c>
    </row>
    <row r="37" spans="2:14">
      <c r="B37" t="s">
        <v>312</v>
      </c>
      <c r="C37" t="s">
        <v>313</v>
      </c>
      <c r="D37" t="s">
        <v>310</v>
      </c>
      <c r="E37" s="80" t="s">
        <v>314</v>
      </c>
      <c r="F37" t="s">
        <v>273</v>
      </c>
      <c r="G37" t="s">
        <v>109</v>
      </c>
      <c r="H37" s="77">
        <v>16</v>
      </c>
      <c r="I37" s="77">
        <v>5472</v>
      </c>
      <c r="J37" s="77">
        <v>0</v>
      </c>
      <c r="K37" s="77">
        <v>3.1798886400000002</v>
      </c>
      <c r="L37" s="77">
        <v>0</v>
      </c>
      <c r="M37" s="77">
        <v>0.74</v>
      </c>
      <c r="N37" s="77">
        <v>0.51</v>
      </c>
    </row>
    <row r="38" spans="2:14">
      <c r="B38" t="s">
        <v>315</v>
      </c>
      <c r="C38" t="s">
        <v>316</v>
      </c>
      <c r="D38" t="s">
        <v>310</v>
      </c>
      <c r="E38" s="80" t="s">
        <v>317</v>
      </c>
      <c r="F38" t="s">
        <v>273</v>
      </c>
      <c r="G38" t="s">
        <v>109</v>
      </c>
      <c r="H38" s="77">
        <v>52</v>
      </c>
      <c r="I38" s="77">
        <v>17966</v>
      </c>
      <c r="J38" s="77">
        <v>4.5830000000000003E-2</v>
      </c>
      <c r="K38" s="77">
        <v>33.97713624</v>
      </c>
      <c r="L38" s="77">
        <v>0</v>
      </c>
      <c r="M38" s="77">
        <v>7.93</v>
      </c>
      <c r="N38" s="77">
        <v>5.43</v>
      </c>
    </row>
    <row r="39" spans="2:14">
      <c r="B39" t="s">
        <v>318</v>
      </c>
      <c r="C39" t="s">
        <v>319</v>
      </c>
      <c r="D39" t="s">
        <v>310</v>
      </c>
      <c r="E39" s="80" t="s">
        <v>320</v>
      </c>
      <c r="F39" t="s">
        <v>273</v>
      </c>
      <c r="G39" t="s">
        <v>109</v>
      </c>
      <c r="H39" s="77">
        <v>50</v>
      </c>
      <c r="I39" s="77">
        <v>28248</v>
      </c>
      <c r="J39" s="77">
        <v>0.16767000000000001</v>
      </c>
      <c r="K39" s="77">
        <v>51.466037999999998</v>
      </c>
      <c r="L39" s="77">
        <v>0</v>
      </c>
      <c r="M39" s="77">
        <v>12.01</v>
      </c>
      <c r="N39" s="77">
        <v>8.23</v>
      </c>
    </row>
    <row r="40" spans="2:14">
      <c r="B40" t="s">
        <v>321</v>
      </c>
      <c r="C40" t="s">
        <v>322</v>
      </c>
      <c r="D40" t="s">
        <v>310</v>
      </c>
      <c r="E40" s="80" t="s">
        <v>323</v>
      </c>
      <c r="F40" t="s">
        <v>273</v>
      </c>
      <c r="G40" t="s">
        <v>109</v>
      </c>
      <c r="H40" s="77">
        <v>96</v>
      </c>
      <c r="I40" s="77">
        <v>5361</v>
      </c>
      <c r="J40" s="77">
        <v>0</v>
      </c>
      <c r="K40" s="77">
        <v>18.692305919999999</v>
      </c>
      <c r="L40" s="77">
        <v>0</v>
      </c>
      <c r="M40" s="77">
        <v>4.3600000000000003</v>
      </c>
      <c r="N40" s="77">
        <v>2.99</v>
      </c>
    </row>
    <row r="41" spans="2:14">
      <c r="B41" t="s">
        <v>324</v>
      </c>
      <c r="C41" t="s">
        <v>325</v>
      </c>
      <c r="D41" t="s">
        <v>310</v>
      </c>
      <c r="E41" s="80" t="s">
        <v>326</v>
      </c>
      <c r="F41" t="s">
        <v>273</v>
      </c>
      <c r="G41" t="s">
        <v>109</v>
      </c>
      <c r="H41" s="77">
        <v>9</v>
      </c>
      <c r="I41" s="77">
        <v>25954</v>
      </c>
      <c r="J41" s="77">
        <v>0</v>
      </c>
      <c r="K41" s="77">
        <v>8.4838435200000006</v>
      </c>
      <c r="L41" s="77">
        <v>0</v>
      </c>
      <c r="M41" s="77">
        <v>1.98</v>
      </c>
      <c r="N41" s="77">
        <v>1.36</v>
      </c>
    </row>
    <row r="42" spans="2:14">
      <c r="B42" t="s">
        <v>327</v>
      </c>
      <c r="C42" t="s">
        <v>328</v>
      </c>
      <c r="D42" t="s">
        <v>310</v>
      </c>
      <c r="E42" s="80" t="s">
        <v>329</v>
      </c>
      <c r="F42" t="s">
        <v>273</v>
      </c>
      <c r="G42" t="s">
        <v>109</v>
      </c>
      <c r="H42" s="77">
        <v>39</v>
      </c>
      <c r="I42" s="77">
        <v>5061</v>
      </c>
      <c r="J42" s="77">
        <v>0</v>
      </c>
      <c r="K42" s="77">
        <v>7.1688052799999999</v>
      </c>
      <c r="L42" s="77">
        <v>0</v>
      </c>
      <c r="M42" s="77">
        <v>1.67</v>
      </c>
      <c r="N42" s="77">
        <v>1.1499999999999999</v>
      </c>
    </row>
    <row r="43" spans="2:14">
      <c r="B43" s="78" t="s">
        <v>330</v>
      </c>
      <c r="D43" s="16"/>
      <c r="E43" s="80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208</v>
      </c>
      <c r="C44" t="s">
        <v>208</v>
      </c>
      <c r="D44" s="16"/>
      <c r="E44" s="80"/>
      <c r="F44" t="s">
        <v>208</v>
      </c>
      <c r="G44" t="s">
        <v>208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264</v>
      </c>
      <c r="D45" s="16"/>
      <c r="E45" s="80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208</v>
      </c>
      <c r="C46" t="s">
        <v>208</v>
      </c>
      <c r="D46" s="16"/>
      <c r="E46" s="80"/>
      <c r="F46" t="s">
        <v>208</v>
      </c>
      <c r="G46" t="s">
        <v>208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302</v>
      </c>
      <c r="D47" s="16"/>
      <c r="E47" s="80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208</v>
      </c>
      <c r="C48" t="s">
        <v>208</v>
      </c>
      <c r="D48" s="16"/>
      <c r="E48" s="80"/>
      <c r="F48" t="s">
        <v>208</v>
      </c>
      <c r="G48" t="s">
        <v>208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221</v>
      </c>
      <c r="D49" s="16"/>
      <c r="E49" s="80"/>
      <c r="F49" s="16"/>
      <c r="G49" s="16"/>
    </row>
    <row r="50" spans="2:7">
      <c r="B50" t="s">
        <v>256</v>
      </c>
      <c r="D50" s="16"/>
      <c r="E50" s="80"/>
      <c r="F50" s="16"/>
      <c r="G50" s="16"/>
    </row>
    <row r="51" spans="2:7">
      <c r="B51" t="s">
        <v>257</v>
      </c>
      <c r="D51" s="16"/>
      <c r="E51" s="80"/>
      <c r="F51" s="16"/>
      <c r="G51" s="16"/>
    </row>
    <row r="52" spans="2:7">
      <c r="B52" t="s">
        <v>258</v>
      </c>
      <c r="D52" s="16"/>
      <c r="E52" s="80"/>
      <c r="F52" s="16"/>
      <c r="G52" s="16"/>
    </row>
    <row r="53" spans="2:7">
      <c r="B53" t="s">
        <v>259</v>
      </c>
      <c r="D53" s="16"/>
      <c r="E53" s="80"/>
      <c r="F53" s="16"/>
      <c r="G53" s="16"/>
    </row>
    <row r="54" spans="2:7">
      <c r="D54" s="16"/>
      <c r="E54" s="80"/>
      <c r="F54" s="16"/>
      <c r="G54" s="16"/>
    </row>
    <row r="55" spans="2:7">
      <c r="D55" s="16"/>
      <c r="E55" s="80"/>
      <c r="F55" s="16"/>
      <c r="G55" s="16"/>
    </row>
    <row r="56" spans="2:7">
      <c r="D56" s="16"/>
      <c r="E56" s="80"/>
      <c r="F56" s="16"/>
      <c r="G56" s="16"/>
    </row>
    <row r="57" spans="2:7">
      <c r="D57" s="16"/>
      <c r="E57" s="80"/>
      <c r="F57" s="16"/>
      <c r="G57" s="16"/>
    </row>
    <row r="58" spans="2:7">
      <c r="D58" s="16"/>
      <c r="E58" s="80"/>
      <c r="F58" s="16"/>
      <c r="G58" s="16"/>
    </row>
    <row r="59" spans="2:7">
      <c r="D59" s="16"/>
      <c r="E59" s="80"/>
      <c r="F59" s="16"/>
      <c r="G59" s="16"/>
    </row>
    <row r="60" spans="2:7">
      <c r="D60" s="16"/>
      <c r="E60" s="80"/>
      <c r="F60" s="16"/>
      <c r="G60" s="16"/>
    </row>
    <row r="61" spans="2:7">
      <c r="D61" s="16"/>
      <c r="E61" s="80"/>
      <c r="F61" s="16"/>
      <c r="G61" s="16"/>
    </row>
    <row r="62" spans="2:7">
      <c r="D62" s="16"/>
      <c r="E62" s="80"/>
      <c r="F62" s="16"/>
      <c r="G62" s="16"/>
    </row>
    <row r="63" spans="2:7">
      <c r="D63" s="16"/>
      <c r="E63" s="80"/>
      <c r="F63" s="16"/>
      <c r="G63" s="16"/>
    </row>
    <row r="64" spans="2:7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331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331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332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256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2019-05-16T06:54:33Z</dcterms:modified>
</cp:coreProperties>
</file>